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Analysis Division\Communications\Data Requests\S1 Briefing\MPP report\Public Report\"/>
    </mc:Choice>
  </mc:AlternateContent>
  <xr:revisionPtr revIDLastSave="0" documentId="8_{129B0441-201C-441B-B983-CD89E6307FED}" xr6:coauthVersionLast="47" xr6:coauthVersionMax="47" xr10:uidLastSave="{00000000-0000-0000-0000-000000000000}"/>
  <bookViews>
    <workbookView xWindow="-120" yWindow="-120" windowWidth="29040" windowHeight="15720" xr2:uid="{CC9B5188-9647-4F82-8B02-6B314AD3D0B6}"/>
  </bookViews>
  <sheets>
    <sheet name="Table 1 Event Count" sheetId="1" r:id="rId1"/>
    <sheet name="Table A1 Initial Enroll Part 1" sheetId="2" r:id="rId2"/>
    <sheet name="Table A1 Initial Enroll Part 2" sheetId="3" r:id="rId3"/>
    <sheet name="Table A2 Re-entries Part 1" sheetId="4" r:id="rId4"/>
    <sheet name="Table A2 Re-entries Part 2" sheetId="5" r:id="rId5"/>
    <sheet name="Table A3 Re-encounters" sheetId="6" r:id="rId6"/>
    <sheet name="Table A4 Disenrollment Reasons"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2" i="3" l="1"/>
  <c r="J42" i="3"/>
  <c r="K24" i="3"/>
  <c r="K23" i="3"/>
  <c r="M23" i="6"/>
  <c r="M21" i="6"/>
  <c r="K37" i="5"/>
  <c r="K38" i="5"/>
  <c r="K39" i="5"/>
  <c r="K40" i="5"/>
  <c r="K41" i="5"/>
  <c r="K42" i="5"/>
  <c r="K43" i="5"/>
  <c r="K44" i="5"/>
  <c r="K45" i="5"/>
  <c r="K46" i="5"/>
  <c r="K47" i="5"/>
  <c r="K36" i="5"/>
  <c r="K24" i="5" l="1"/>
  <c r="K23" i="5" s="1"/>
  <c r="K31" i="5"/>
  <c r="K25" i="5"/>
  <c r="K26" i="5"/>
  <c r="K27" i="5"/>
  <c r="K28" i="5"/>
  <c r="K29" i="5"/>
  <c r="K30" i="5"/>
  <c r="K32" i="5"/>
  <c r="K33" i="5"/>
  <c r="C23" i="5"/>
  <c r="D23" i="5"/>
  <c r="E23" i="5"/>
  <c r="F23" i="5"/>
  <c r="G23" i="5"/>
  <c r="H23" i="5"/>
  <c r="I23" i="5"/>
  <c r="B23" i="5"/>
  <c r="C47" i="4"/>
  <c r="D47" i="4"/>
  <c r="E47" i="4"/>
  <c r="F47" i="4"/>
  <c r="G47" i="4"/>
  <c r="H47" i="4"/>
  <c r="I47" i="4"/>
  <c r="J47" i="4"/>
  <c r="K47" i="4"/>
  <c r="B47" i="4"/>
  <c r="C37" i="4"/>
  <c r="D37" i="4"/>
  <c r="E37" i="4"/>
  <c r="F37" i="4"/>
  <c r="G37" i="4"/>
  <c r="H37" i="4"/>
  <c r="I37" i="4"/>
  <c r="J37" i="4"/>
  <c r="K37" i="4"/>
  <c r="B37" i="4"/>
  <c r="K3"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F3" i="3"/>
  <c r="K21" i="3"/>
  <c r="J25" i="2"/>
  <c r="I25" i="2"/>
  <c r="H25" i="2"/>
  <c r="G25" i="2"/>
  <c r="F25" i="2"/>
  <c r="E25" i="2"/>
  <c r="D25" i="2"/>
  <c r="C25" i="2"/>
  <c r="B25" i="2"/>
  <c r="J18" i="2"/>
  <c r="I18" i="2"/>
  <c r="H18" i="2"/>
  <c r="G18" i="2"/>
  <c r="F18" i="2"/>
  <c r="E18" i="2"/>
  <c r="D18" i="2"/>
  <c r="C18" i="2"/>
  <c r="B18" i="2"/>
  <c r="J11" i="2"/>
  <c r="I11" i="2"/>
  <c r="H11" i="2"/>
  <c r="G11" i="2"/>
  <c r="F11" i="2"/>
  <c r="F3" i="2" s="1"/>
  <c r="E11" i="2"/>
  <c r="D11" i="2"/>
  <c r="C11" i="2"/>
  <c r="K11" i="2" s="1"/>
  <c r="B11" i="2"/>
  <c r="C4" i="2"/>
  <c r="D4" i="2"/>
  <c r="E4" i="2"/>
  <c r="F4" i="2"/>
  <c r="G4" i="2"/>
  <c r="H4" i="2"/>
  <c r="I4" i="2"/>
  <c r="J4" i="2"/>
  <c r="J3" i="2" s="1"/>
  <c r="G3" i="2"/>
  <c r="B4" i="2"/>
  <c r="K5" i="2"/>
  <c r="K6" i="2"/>
  <c r="K7" i="2"/>
  <c r="K8" i="2"/>
  <c r="K9" i="2"/>
  <c r="K10" i="2"/>
  <c r="K12" i="2"/>
  <c r="K13" i="2"/>
  <c r="K14" i="2"/>
  <c r="K15" i="2"/>
  <c r="K16" i="2"/>
  <c r="K17" i="2"/>
  <c r="K19" i="2"/>
  <c r="K20" i="2"/>
  <c r="K21" i="2"/>
  <c r="K22" i="2"/>
  <c r="K23" i="2"/>
  <c r="K24" i="2"/>
  <c r="K25" i="2"/>
  <c r="K26" i="2"/>
  <c r="K27" i="2"/>
  <c r="K28" i="2"/>
  <c r="K29" i="2"/>
  <c r="K30" i="2"/>
  <c r="K31" i="2"/>
  <c r="D3" i="2"/>
  <c r="E3" i="2"/>
  <c r="B29" i="3"/>
  <c r="B24" i="3"/>
  <c r="J29" i="3"/>
  <c r="I29" i="3"/>
  <c r="H29" i="3"/>
  <c r="G29" i="3"/>
  <c r="F29" i="3"/>
  <c r="E29" i="3"/>
  <c r="D29" i="3"/>
  <c r="C29" i="3"/>
  <c r="K37" i="2"/>
  <c r="K41" i="2"/>
  <c r="J16" i="3"/>
  <c r="I16" i="3"/>
  <c r="H16" i="3"/>
  <c r="G16" i="3"/>
  <c r="F16" i="3"/>
  <c r="E16" i="3"/>
  <c r="D16" i="3"/>
  <c r="C16" i="3"/>
  <c r="K16" i="3" s="1"/>
  <c r="B16" i="3"/>
  <c r="J12" i="3"/>
  <c r="I12" i="3"/>
  <c r="H12" i="3"/>
  <c r="H3" i="3" s="1"/>
  <c r="G12" i="3"/>
  <c r="F12" i="3"/>
  <c r="E12" i="3"/>
  <c r="D12" i="3"/>
  <c r="D3" i="3" s="1"/>
  <c r="C12" i="3"/>
  <c r="K12" i="3" s="1"/>
  <c r="B12" i="3"/>
  <c r="J8" i="3"/>
  <c r="I8" i="3"/>
  <c r="H8" i="3"/>
  <c r="G8" i="3"/>
  <c r="G3" i="3" s="1"/>
  <c r="F8" i="3"/>
  <c r="E8" i="3"/>
  <c r="D8" i="3"/>
  <c r="C8" i="3"/>
  <c r="B8" i="3"/>
  <c r="B3" i="3" s="1"/>
  <c r="C4" i="3"/>
  <c r="D4" i="3"/>
  <c r="E4" i="3"/>
  <c r="F4" i="3"/>
  <c r="G4" i="3"/>
  <c r="H4" i="3"/>
  <c r="I4" i="3"/>
  <c r="J4" i="3"/>
  <c r="B4" i="3"/>
  <c r="K5" i="3"/>
  <c r="K6" i="3"/>
  <c r="K7" i="3"/>
  <c r="K9" i="3"/>
  <c r="K10" i="3"/>
  <c r="K11" i="3"/>
  <c r="K13" i="3"/>
  <c r="K14" i="3"/>
  <c r="K15" i="3"/>
  <c r="K17" i="3"/>
  <c r="K18" i="3"/>
  <c r="K19" i="3"/>
  <c r="I3" i="3"/>
  <c r="K3" i="3" s="1"/>
  <c r="C35" i="3"/>
  <c r="D35" i="3"/>
  <c r="E35" i="3"/>
  <c r="F35" i="3"/>
  <c r="G35" i="3"/>
  <c r="H35" i="3"/>
  <c r="I35" i="3"/>
  <c r="K35" i="3"/>
  <c r="B35" i="3"/>
  <c r="K45" i="3"/>
  <c r="J45" i="3"/>
  <c r="I45" i="3"/>
  <c r="H45" i="3"/>
  <c r="G45" i="3"/>
  <c r="F45" i="3"/>
  <c r="E45" i="3"/>
  <c r="D45" i="3"/>
  <c r="C45" i="3"/>
  <c r="B45" i="3"/>
  <c r="J35" i="3"/>
  <c r="I42" i="3"/>
  <c r="H42" i="3"/>
  <c r="G42" i="3"/>
  <c r="F42" i="3"/>
  <c r="E42" i="3"/>
  <c r="D42" i="3"/>
  <c r="C42" i="3"/>
  <c r="B42" i="3"/>
  <c r="K39" i="3"/>
  <c r="J39" i="3"/>
  <c r="I39" i="3"/>
  <c r="H39" i="3"/>
  <c r="G39" i="3"/>
  <c r="F39" i="3"/>
  <c r="E39" i="3"/>
  <c r="D39" i="3"/>
  <c r="C39" i="3"/>
  <c r="B39" i="3"/>
  <c r="C36" i="3"/>
  <c r="D36" i="3"/>
  <c r="E36" i="3"/>
  <c r="F36" i="3"/>
  <c r="G36" i="3"/>
  <c r="H36" i="3"/>
  <c r="I36" i="3"/>
  <c r="J36" i="3"/>
  <c r="K36" i="3"/>
  <c r="B36" i="3"/>
  <c r="C33" i="2"/>
  <c r="D33" i="2"/>
  <c r="E33" i="2"/>
  <c r="F33" i="2"/>
  <c r="G33" i="2"/>
  <c r="H33" i="2"/>
  <c r="I33" i="2"/>
  <c r="J33" i="2"/>
  <c r="K33" i="2" s="1"/>
  <c r="B33" i="2"/>
  <c r="K34" i="2"/>
  <c r="K35" i="2"/>
  <c r="K38" i="2"/>
  <c r="K39" i="2"/>
  <c r="K42" i="2"/>
  <c r="K43" i="2"/>
  <c r="K44" i="2"/>
  <c r="K45" i="2"/>
  <c r="K46" i="2"/>
  <c r="K47" i="2"/>
  <c r="K48" i="2"/>
  <c r="K49" i="2"/>
  <c r="K50" i="2"/>
  <c r="D13" i="1"/>
  <c r="I13" i="1"/>
  <c r="H13" i="1"/>
  <c r="G13" i="1"/>
  <c r="F13" i="1"/>
  <c r="E13" i="1"/>
  <c r="C13" i="1"/>
  <c r="B13" i="1"/>
  <c r="K13" i="1" s="1"/>
  <c r="I8" i="1"/>
  <c r="H8" i="1"/>
  <c r="G8" i="1"/>
  <c r="F8" i="1"/>
  <c r="E8" i="1"/>
  <c r="D8" i="1"/>
  <c r="C8" i="1"/>
  <c r="B8" i="1"/>
  <c r="K8" i="1" s="1"/>
  <c r="K4" i="1"/>
  <c r="K5" i="1"/>
  <c r="K6" i="1"/>
  <c r="K7" i="1"/>
  <c r="K9" i="1"/>
  <c r="K10" i="1"/>
  <c r="K11" i="1"/>
  <c r="K12" i="1"/>
  <c r="K14" i="1"/>
  <c r="K15" i="1"/>
  <c r="K16" i="1"/>
  <c r="K17" i="1"/>
  <c r="C3" i="1"/>
  <c r="D3" i="1"/>
  <c r="E3" i="1"/>
  <c r="F3" i="1"/>
  <c r="G3" i="1"/>
  <c r="H3" i="1"/>
  <c r="I3" i="1"/>
  <c r="B3" i="1"/>
  <c r="K52" i="5"/>
  <c r="K51" i="5"/>
  <c r="K50" i="5"/>
  <c r="I49" i="5"/>
  <c r="H49" i="5"/>
  <c r="G49" i="5"/>
  <c r="F49" i="5"/>
  <c r="E49" i="5"/>
  <c r="D49" i="5"/>
  <c r="C49" i="5"/>
  <c r="B49" i="5"/>
  <c r="K18" i="2" l="1"/>
  <c r="H3" i="2"/>
  <c r="I3" i="2"/>
  <c r="C3" i="2"/>
  <c r="K4" i="2"/>
  <c r="B3" i="2"/>
  <c r="B23" i="3"/>
  <c r="E3" i="3"/>
  <c r="C3" i="3"/>
  <c r="K8" i="3"/>
  <c r="J3" i="3"/>
  <c r="K4" i="3"/>
  <c r="K3" i="1"/>
  <c r="K49" i="5"/>
  <c r="H24" i="3"/>
  <c r="H23" i="3" s="1"/>
  <c r="G24" i="3"/>
  <c r="G23" i="3"/>
  <c r="F24" i="3"/>
  <c r="F23" i="3"/>
  <c r="E24" i="3"/>
  <c r="E23" i="3"/>
  <c r="D24" i="3"/>
  <c r="D23" i="3" s="1"/>
  <c r="C24" i="3"/>
  <c r="C23" i="3"/>
  <c r="I24" i="3"/>
  <c r="I23" i="3"/>
  <c r="J24" i="3"/>
  <c r="J23" i="3"/>
  <c r="K3" i="2" l="1"/>
</calcChain>
</file>

<file path=xl/sharedStrings.xml><?xml version="1.0" encoding="utf-8"?>
<sst xmlns="http://schemas.openxmlformats.org/spreadsheetml/2006/main" count="356" uniqueCount="140">
  <si>
    <t>December</t>
  </si>
  <si>
    <t>January</t>
  </si>
  <si>
    <t>February</t>
  </si>
  <si>
    <t>March</t>
  </si>
  <si>
    <t>April</t>
  </si>
  <si>
    <t>May</t>
  </si>
  <si>
    <t>Total</t>
  </si>
  <si>
    <t>Initial MPP Enrollments</t>
  </si>
  <si>
    <t>El Paso Sector</t>
  </si>
  <si>
    <t>San Diego Sector</t>
  </si>
  <si>
    <t>Rio Grande Valley Sector</t>
  </si>
  <si>
    <t>Laredo Sector</t>
  </si>
  <si>
    <t>Initial Enrollment: Disenrollments</t>
  </si>
  <si>
    <t>Source: DHS Office of Immigration Statistics analysis of CBP data.</t>
  </si>
  <si>
    <t>Table A1. Initial Enrollments by Enrollment Cohort</t>
  </si>
  <si>
    <t>December Cohort</t>
  </si>
  <si>
    <t>January Cohort</t>
  </si>
  <si>
    <t>February Cohort</t>
  </si>
  <si>
    <t>March Cohort</t>
  </si>
  <si>
    <t>April Cohort</t>
  </si>
  <si>
    <t xml:space="preserve">Initial Enrollments by Sector and Citizenship </t>
  </si>
  <si>
    <t>Colombia</t>
  </si>
  <si>
    <t>Cuba</t>
  </si>
  <si>
    <t>Dominican Republic</t>
  </si>
  <si>
    <t>Ecuador</t>
  </si>
  <si>
    <t>Guatemala</t>
  </si>
  <si>
    <t>Honduras</t>
  </si>
  <si>
    <t>Nicaragua</t>
  </si>
  <si>
    <t>Peru</t>
  </si>
  <si>
    <t>Venezuela</t>
  </si>
  <si>
    <t>Initial Enrollments by Sex</t>
  </si>
  <si>
    <t>Female</t>
  </si>
  <si>
    <t>Male</t>
  </si>
  <si>
    <t>Number of Fear Claims Received</t>
  </si>
  <si>
    <t>0 Fear claims per person</t>
  </si>
  <si>
    <t>1 Fear claim per person</t>
  </si>
  <si>
    <t>Positive Fear Findings</t>
  </si>
  <si>
    <t>Attorney or consultant present</t>
  </si>
  <si>
    <t>No attorney or consultant present</t>
  </si>
  <si>
    <t>Negative Fear Findings</t>
  </si>
  <si>
    <t>Case Closures</t>
  </si>
  <si>
    <t>Table A1. Initial Enrollments by Enrollment Cohort cont.</t>
  </si>
  <si>
    <t xml:space="preserve">Vaccines Administered </t>
  </si>
  <si>
    <t>MPP Outcomes by Fear Claim Results</t>
  </si>
  <si>
    <t>Returns to Mexico</t>
  </si>
  <si>
    <t>No Fear Claim</t>
  </si>
  <si>
    <t>Negative Fear Finding</t>
  </si>
  <si>
    <t>Disenrollments</t>
  </si>
  <si>
    <t>Positive Fear Finding</t>
  </si>
  <si>
    <t>MPP Outcomes by Sector</t>
  </si>
  <si>
    <t>Returns</t>
  </si>
  <si>
    <t>Source: DHS Office of Immigration Statistics analysis of CBP, USCIS, and CWMD data.</t>
  </si>
  <si>
    <t>Table A2. Re-entries for EOIR Hearings by Enrollment Cohort</t>
  </si>
  <si>
    <t>Number of Re-entries</t>
  </si>
  <si>
    <t>1 Re-entry Event per person</t>
  </si>
  <si>
    <t>2 Re-entry Events per person</t>
  </si>
  <si>
    <t>3 Re-entry Events per person</t>
  </si>
  <si>
    <t>4 Re-entry Events per person</t>
  </si>
  <si>
    <t>5 Re-entry Events per person</t>
  </si>
  <si>
    <t>6 Re-entry Events per person</t>
  </si>
  <si>
    <t>7 Re-entry Events per person</t>
  </si>
  <si>
    <t>2 Fear claims per person</t>
  </si>
  <si>
    <t>3 Fear claims per person</t>
  </si>
  <si>
    <t>4 Fear claims per person</t>
  </si>
  <si>
    <t>5 Fear claims per person</t>
  </si>
  <si>
    <t>Table A2. Re-entries for EOIR Hearings by Enrollment Cohort cont.</t>
  </si>
  <si>
    <t xml:space="preserve">Returns to Mexico </t>
  </si>
  <si>
    <t>Positive NRI</t>
  </si>
  <si>
    <t>Medical</t>
  </si>
  <si>
    <t>Family</t>
  </si>
  <si>
    <t>TIC time</t>
  </si>
  <si>
    <t>Other</t>
  </si>
  <si>
    <t>Disenrollment Reasons by Sector</t>
  </si>
  <si>
    <t>Disenrollment Reasons by Stage</t>
  </si>
  <si>
    <t>Initial</t>
  </si>
  <si>
    <t>Re-entry</t>
  </si>
  <si>
    <t>Individuals Re-encountered by Sex</t>
  </si>
  <si>
    <t>Individuals Re-encountered by Citizenship</t>
  </si>
  <si>
    <t xml:space="preserve">Ecuador </t>
  </si>
  <si>
    <t>Fear Claims Received</t>
  </si>
  <si>
    <t>Source: DHS Office of Immigration Statistics analysis of CBP and USCIS data.</t>
  </si>
  <si>
    <t>Table 1. MPP Enrollments, Disenrollments, and Returns</t>
  </si>
  <si>
    <t>June</t>
  </si>
  <si>
    <t>May Cohort</t>
  </si>
  <si>
    <t>June Cohort</t>
  </si>
  <si>
    <t>Disenrollment Stage by Cohort</t>
  </si>
  <si>
    <t>Initial Enrollment</t>
  </si>
  <si>
    <t>Re-entry for EOIR</t>
  </si>
  <si>
    <t>Re-encounter</t>
  </si>
  <si>
    <t>Disenrollment Reasons by Cohort</t>
  </si>
  <si>
    <t>LGBTQ+</t>
  </si>
  <si>
    <t>Language</t>
  </si>
  <si>
    <t>Re-encounter Demographics</t>
  </si>
  <si>
    <t>Bolivia</t>
  </si>
  <si>
    <t>Re-encounters by Event Date</t>
  </si>
  <si>
    <t>Table A3. Re-encounters</t>
  </si>
  <si>
    <t>July</t>
  </si>
  <si>
    <t>July Cohort</t>
  </si>
  <si>
    <t>8 Re-entry Events per person</t>
  </si>
  <si>
    <t>6 Fear claims per person</t>
  </si>
  <si>
    <t>Initial Enrollment: Returns to Mexico</t>
  </si>
  <si>
    <t>August</t>
  </si>
  <si>
    <t>March   Cohort</t>
  </si>
  <si>
    <t>April        Cohort</t>
  </si>
  <si>
    <t>May        Cohort</t>
  </si>
  <si>
    <t>June        Cohort</t>
  </si>
  <si>
    <t>July          Cohort</t>
  </si>
  <si>
    <t>August Cohort</t>
  </si>
  <si>
    <t>Fear Claim Results by Attorney or Consultant Present</t>
  </si>
  <si>
    <t>March     Cohort</t>
  </si>
  <si>
    <t>April       Cohort</t>
  </si>
  <si>
    <t>May      Cohort</t>
  </si>
  <si>
    <t>June      Cohort</t>
  </si>
  <si>
    <t>July      Cohort</t>
  </si>
  <si>
    <t>Fear Claims Received by Sector and Claim Result</t>
  </si>
  <si>
    <t>May       Cohort</t>
  </si>
  <si>
    <t>June       Cohort</t>
  </si>
  <si>
    <t>July       Cohort</t>
  </si>
  <si>
    <t>August       Cohort</t>
  </si>
  <si>
    <t>7 Fear claims per person</t>
  </si>
  <si>
    <t>April   Cohort</t>
  </si>
  <si>
    <t>May  Cohort</t>
  </si>
  <si>
    <t>June  Cohort</t>
  </si>
  <si>
    <t>July   Cohort</t>
  </si>
  <si>
    <t>El Paso</t>
  </si>
  <si>
    <t>San Diego</t>
  </si>
  <si>
    <t>Laredo</t>
  </si>
  <si>
    <t>September</t>
  </si>
  <si>
    <t>October</t>
  </si>
  <si>
    <t>MPP Paroles by OFO Office</t>
  </si>
  <si>
    <t>El Salvador</t>
  </si>
  <si>
    <t>Inidividuals Re-encountered by Month</t>
  </si>
  <si>
    <t>Table A4. Disenrollment Reasons</t>
  </si>
  <si>
    <t xml:space="preserve">Notes: Columns report MPP events by initial enrollment date (i.e., cohort reporting). NRI results include people with no interviews. Data include five people whose CBP enrollment records were deleted; they have been assigned to sectors and enrollment dates based on other information in their case histories. Re-encounters are not included in the above tabulations. December enrollments began December 6, 2021. All data on this tab as of November 2, 2022. </t>
  </si>
  <si>
    <t>Re-entries by Sex</t>
  </si>
  <si>
    <t xml:space="preserve">Re-entries by Sector and Citizenship </t>
  </si>
  <si>
    <t xml:space="preserve">Notes: Data include total MPP-related events by event date (i.e., not cohort reporting). Data include five people whose CBP enrollment records were deleted; they have been assigned to sectors and enrollment dates based on other information in their case histories.  Initial enrollment disenrollments include persons disenrolled upon re-encounter before their first court hearing; in these cases, re-encounters are counted as both a return and disenrollment. All data are current as of November 2, 2022. </t>
  </si>
  <si>
    <t xml:space="preserve">Notes: Columns report MPP events by initial enrollment date (i.e., cohort reporting). Fear claims are here defined as people claiming fear upon return for court; re-encounter fear claims are not included. People with multiple fear claims are counted multiple times in tables summarizing fear claims received. NRI results include people with no interviews. Individuals who received a positive NRI and have no subsequent return or disenrollment record are assumed to be disenrolled. Data are limited to official re-entries, which are defined as those who were transported to court. Persons returned without being transported to court after being re-encountered, after not passing the medical check, or for other reasons are not counted as re-entries and are excluded from this table.  December enrollments began December 6, 2021. All data on this tab as of August 2, 2022. </t>
  </si>
  <si>
    <t xml:space="preserve">Notes: Re-encounters are those enrolled in MPP who attempt re-entry not for an EOIR hearing. Re-encounters can occur after initial enrollment stage or after re-entry stage. A single individual may have multiple re-encounter events, but the above only counts the person's most recent re-encounter. Includes noncitizens encountered more than once by CBP without a known intervening removal or return. OIS assumes the noncitizen departed of their own accord during the intervening period. Fear claims received includes all instances an individual claimed fear at re-encounter. All data on this tab as of November 3, 2022. </t>
  </si>
  <si>
    <t>Notes: Percentages are estimates based on available data from field office reporting. Percentages may not sum to 100 due to rounding. Disenrollments reported as occurring during the initial stage include those who have not been returned to Mexico. Disenrollments reported as occurring during the re-entry stage include those described as occurring after court return and who have not been re-encountered. Re-encounters are those who have been returned to Mexico and later re-encountered. TIC time is an abbreviation for Time in Custody. Most common "other" reasons include MPP program suspension. Data cover disenrollments from May to August 7, 2022. Disenrollment reason data (other than positive NRI) as of August 10, 2022, all other data as of November 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</si>
</sst>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1"/>
      <color rgb="FF000000"/>
      <name val="Garamond"/>
      <family val="1"/>
    </font>
    <font>
      <b/>
      <sz val="11"/>
      <name val="Garamond"/>
      <family val="1"/>
    </font>
    <font>
      <b/>
      <sz val="12"/>
      <color rgb="FF000000"/>
      <name val="Garamond"/>
      <family val="1"/>
    </font>
    <font>
      <sz val="11"/>
      <color rgb="FF000000"/>
      <name val="Garamond"/>
      <family val="1"/>
    </font>
    <font>
      <sz val="11"/>
      <name val="Garamond"/>
      <family val="1"/>
    </font>
    <font>
      <sz val="11"/>
      <name val="Calibri"/>
      <family val="2"/>
      <scheme val="minor"/>
    </font>
    <font>
      <sz val="11"/>
      <color rgb="FF000000"/>
      <name val="Calibri"/>
      <family val="2"/>
      <scheme val="minor"/>
    </font>
    <font>
      <vertAlign val="superscript"/>
      <sz val="11"/>
      <color rgb="FF000000"/>
      <name val="Garamond"/>
      <family val="1"/>
    </font>
    <font>
      <b/>
      <sz val="11"/>
      <name val="Calibri"/>
      <family val="2"/>
      <scheme val="minor"/>
    </font>
    <font>
      <sz val="8"/>
      <name val="Calibri"/>
      <family val="2"/>
      <scheme val="minor"/>
    </font>
    <font>
      <b/>
      <sz val="11"/>
      <color theme="1"/>
      <name val="Garamond"/>
      <family val="1"/>
    </font>
    <font>
      <sz val="11"/>
      <color theme="1"/>
      <name val="Garamond"/>
      <family val="1"/>
    </font>
  </fonts>
  <fills count="6">
    <fill>
      <patternFill patternType="none"/>
    </fill>
    <fill>
      <patternFill patternType="gray125"/>
    </fill>
    <fill>
      <patternFill patternType="solid">
        <fgColor rgb="FFB8CCE4"/>
        <bgColor rgb="FF000000"/>
      </patternFill>
    </fill>
    <fill>
      <patternFill patternType="solid">
        <fgColor rgb="FFFFFFFF"/>
        <bgColor rgb="FF000000"/>
      </patternFill>
    </fill>
    <fill>
      <patternFill patternType="solid">
        <fgColor rgb="FFDCE6F1"/>
        <bgColor rgb="FF000000"/>
      </patternFill>
    </fill>
    <fill>
      <patternFill patternType="solid">
        <fgColor theme="0"/>
        <bgColor rgb="FF000000"/>
      </patternFill>
    </fill>
  </fills>
  <borders count="24">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rgb="FFFFFFFF"/>
      </right>
      <top style="medium">
        <color indexed="64"/>
      </top>
      <bottom style="medium">
        <color indexed="64"/>
      </bottom>
      <diagonal/>
    </border>
    <border>
      <left/>
      <right/>
      <top style="medium">
        <color indexed="64"/>
      </top>
      <bottom style="medium">
        <color indexed="64"/>
      </bottom>
      <diagonal/>
    </border>
    <border>
      <left style="medium">
        <color indexed="64"/>
      </left>
      <right style="thick">
        <color rgb="FFFFFFFF"/>
      </right>
      <top style="medium">
        <color indexed="64"/>
      </top>
      <bottom/>
      <diagonal/>
    </border>
    <border>
      <left style="medium">
        <color indexed="64"/>
      </left>
      <right style="thick">
        <color rgb="FFFFFFFF"/>
      </right>
      <top/>
      <bottom/>
      <diagonal/>
    </border>
    <border>
      <left style="medium">
        <color indexed="64"/>
      </left>
      <right style="thick">
        <color rgb="FFFFFFFF"/>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FFFFFF"/>
      </right>
      <top style="medium">
        <color indexed="64"/>
      </top>
      <bottom style="medium">
        <color indexed="64"/>
      </bottom>
      <diagonal/>
    </border>
    <border>
      <left style="medium">
        <color rgb="FFFFFFFF"/>
      </left>
      <right style="medium">
        <color rgb="FFFFFFFF"/>
      </right>
      <top style="medium">
        <color indexed="64"/>
      </top>
      <bottom style="medium">
        <color indexed="64"/>
      </bottom>
      <diagonal/>
    </border>
    <border>
      <left style="medium">
        <color rgb="FFFFFFFF"/>
      </left>
      <right style="medium">
        <color indexed="64"/>
      </right>
      <top style="medium">
        <color indexed="64"/>
      </top>
      <bottom style="medium">
        <color indexed="64"/>
      </bottom>
      <diagonal/>
    </border>
    <border>
      <left/>
      <right/>
      <top/>
      <bottom style="thick">
        <color indexed="64"/>
      </bottom>
      <diagonal/>
    </border>
    <border>
      <left style="thick">
        <color indexed="64"/>
      </left>
      <right style="medium">
        <color rgb="FFFFFFFF"/>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thick">
        <color rgb="FFFFFFFF"/>
      </right>
      <top/>
      <bottom/>
      <diagonal/>
    </border>
    <border>
      <left style="thin">
        <color indexed="64"/>
      </left>
      <right/>
      <top/>
      <bottom style="thick">
        <color indexed="64"/>
      </bottom>
      <diagonal/>
    </border>
    <border>
      <left style="thick">
        <color indexed="64"/>
      </left>
      <right style="thick">
        <color rgb="FFFFFFFF"/>
      </right>
      <top/>
      <bottom style="medium">
        <color indexed="64"/>
      </bottom>
      <diagonal/>
    </border>
    <border>
      <left style="medium">
        <color rgb="FFFFFFFF"/>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3" fillId="0" borderId="0" xfId="0" applyFont="1" applyAlignment="1">
      <alignment horizontal="left" vertical="center"/>
    </xf>
    <xf numFmtId="3" fontId="7" fillId="2" borderId="3" xfId="0" applyNumberFormat="1" applyFont="1" applyFill="1" applyBorder="1"/>
    <xf numFmtId="3" fontId="8" fillId="3" borderId="3" xfId="0" applyNumberFormat="1" applyFont="1" applyFill="1" applyBorder="1"/>
    <xf numFmtId="3" fontId="5" fillId="2" borderId="0" xfId="0" applyNumberFormat="1" applyFont="1" applyFill="1"/>
    <xf numFmtId="3" fontId="5" fillId="2" borderId="3" xfId="0" applyNumberFormat="1" applyFont="1" applyFill="1" applyBorder="1"/>
    <xf numFmtId="3" fontId="7" fillId="5" borderId="3" xfId="0" applyNumberFormat="1" applyFont="1" applyFill="1" applyBorder="1"/>
    <xf numFmtId="3" fontId="8" fillId="2" borderId="0" xfId="0" applyNumberFormat="1" applyFont="1" applyFill="1"/>
    <xf numFmtId="3" fontId="8" fillId="3" borderId="4" xfId="0" applyNumberFormat="1" applyFont="1" applyFill="1" applyBorder="1"/>
    <xf numFmtId="3" fontId="8" fillId="3" borderId="5" xfId="0" applyNumberFormat="1" applyFont="1" applyFill="1" applyBorder="1"/>
    <xf numFmtId="0" fontId="0" fillId="0" borderId="0" xfId="0"/>
    <xf numFmtId="0" fontId="9" fillId="0" borderId="0" xfId="0" applyFont="1" applyAlignment="1">
      <alignment horizontal="left" vertical="top" wrapText="1"/>
    </xf>
    <xf numFmtId="0" fontId="10" fillId="0" borderId="0" xfId="0" applyFont="1"/>
    <xf numFmtId="0" fontId="7" fillId="0" borderId="0" xfId="0" applyFont="1" applyAlignment="1">
      <alignment vertical="center"/>
    </xf>
    <xf numFmtId="0" fontId="7" fillId="0" borderId="0" xfId="0" applyFont="1" applyAlignment="1">
      <alignment vertical="center" wrapText="1"/>
    </xf>
    <xf numFmtId="164" fontId="5" fillId="2" borderId="3" xfId="1" applyNumberFormat="1" applyFont="1" applyFill="1" applyBorder="1"/>
    <xf numFmtId="3" fontId="7" fillId="5" borderId="0" xfId="0" applyNumberFormat="1" applyFont="1" applyFill="1"/>
    <xf numFmtId="164" fontId="7" fillId="5" borderId="3" xfId="1" applyNumberFormat="1" applyFont="1" applyFill="1" applyBorder="1"/>
    <xf numFmtId="164" fontId="8" fillId="2" borderId="3" xfId="1" applyNumberFormat="1" applyFont="1" applyFill="1" applyBorder="1"/>
    <xf numFmtId="3" fontId="8" fillId="5" borderId="0" xfId="0" applyNumberFormat="1" applyFont="1" applyFill="1"/>
    <xf numFmtId="164" fontId="8" fillId="5" borderId="3" xfId="1" applyNumberFormat="1" applyFont="1" applyFill="1" applyBorder="1"/>
    <xf numFmtId="0" fontId="11" fillId="0" borderId="0" xfId="0" applyFont="1" applyAlignment="1">
      <alignment vertical="center"/>
    </xf>
    <xf numFmtId="0" fontId="11" fillId="0" borderId="0" xfId="0" applyFont="1" applyAlignment="1">
      <alignment horizontal="left" vertical="center"/>
    </xf>
    <xf numFmtId="0" fontId="7" fillId="0" borderId="0" xfId="0" applyFont="1" applyAlignment="1">
      <alignment horizontal="left" vertical="center"/>
    </xf>
    <xf numFmtId="3" fontId="4" fillId="2" borderId="3" xfId="0" applyNumberFormat="1" applyFont="1" applyFill="1" applyBorder="1"/>
    <xf numFmtId="0" fontId="7" fillId="2" borderId="3" xfId="0" applyFont="1" applyFill="1" applyBorder="1"/>
    <xf numFmtId="3" fontId="8" fillId="5" borderId="3" xfId="0" applyNumberFormat="1" applyFont="1" applyFill="1" applyBorder="1"/>
    <xf numFmtId="3" fontId="8" fillId="2" borderId="3" xfId="0" applyNumberFormat="1" applyFont="1" applyFill="1" applyBorder="1"/>
    <xf numFmtId="3" fontId="4" fillId="5" borderId="3" xfId="0" applyNumberFormat="1" applyFont="1" applyFill="1" applyBorder="1"/>
    <xf numFmtId="0" fontId="7" fillId="0" borderId="0" xfId="0" applyFont="1" applyAlignment="1">
      <alignment horizontal="left" vertical="center" indent="2"/>
    </xf>
    <xf numFmtId="3" fontId="8" fillId="0" borderId="0" xfId="0" applyNumberFormat="1" applyFont="1"/>
    <xf numFmtId="0" fontId="0" fillId="0" borderId="0" xfId="0" applyAlignment="1">
      <alignment horizontal="right"/>
    </xf>
    <xf numFmtId="9" fontId="7" fillId="2" borderId="3" xfId="2" applyFont="1" applyFill="1" applyBorder="1"/>
    <xf numFmtId="9" fontId="8" fillId="3" borderId="3" xfId="2" applyFont="1" applyFill="1" applyBorder="1"/>
    <xf numFmtId="9" fontId="8" fillId="2" borderId="3" xfId="2" applyFont="1" applyFill="1" applyBorder="1"/>
    <xf numFmtId="0" fontId="0" fillId="0" borderId="0" xfId="0" applyAlignment="1">
      <alignment horizontal="left" indent="1"/>
    </xf>
    <xf numFmtId="1" fontId="0" fillId="0" borderId="0" xfId="0" applyNumberFormat="1"/>
    <xf numFmtId="9" fontId="8" fillId="2" borderId="0" xfId="2" applyFont="1" applyFill="1" applyBorder="1"/>
    <xf numFmtId="9" fontId="7" fillId="5" borderId="0" xfId="2" applyFont="1" applyFill="1" applyBorder="1"/>
    <xf numFmtId="9" fontId="7" fillId="2" borderId="0" xfId="2" applyFont="1" applyFill="1" applyBorder="1"/>
    <xf numFmtId="9" fontId="8" fillId="5" borderId="0" xfId="2" applyFont="1" applyFill="1" applyBorder="1"/>
    <xf numFmtId="9" fontId="0" fillId="0" borderId="0" xfId="2" applyFont="1"/>
    <xf numFmtId="0" fontId="2" fillId="0" borderId="0" xfId="0" applyFont="1" applyAlignment="1">
      <alignment horizontal="right" indent="1"/>
    </xf>
    <xf numFmtId="0" fontId="12" fillId="0" borderId="0" xfId="0" applyFont="1" applyAlignment="1">
      <alignment horizontal="right" wrapText="1"/>
    </xf>
    <xf numFmtId="0" fontId="12" fillId="0" borderId="0" xfId="0" applyFont="1" applyAlignment="1">
      <alignment horizontal="right"/>
    </xf>
    <xf numFmtId="0" fontId="2" fillId="0" borderId="0" xfId="0" applyFont="1"/>
    <xf numFmtId="0" fontId="9" fillId="0" borderId="0" xfId="0" applyFont="1" applyAlignment="1">
      <alignment horizontal="left" indent="2"/>
    </xf>
    <xf numFmtId="0" fontId="3" fillId="0" borderId="0" xfId="0" applyFont="1" applyBorder="1" applyAlignment="1">
      <alignment vertical="center"/>
    </xf>
    <xf numFmtId="0" fontId="4" fillId="2" borderId="6" xfId="0" applyFont="1" applyFill="1" applyBorder="1" applyAlignment="1">
      <alignment vertical="center" wrapText="1"/>
    </xf>
    <xf numFmtId="0" fontId="5" fillId="3" borderId="7" xfId="0" applyFont="1" applyFill="1" applyBorder="1" applyAlignment="1">
      <alignment horizontal="right" wrapText="1"/>
    </xf>
    <xf numFmtId="0" fontId="6" fillId="4" borderId="8" xfId="0" applyFont="1" applyFill="1" applyBorder="1" applyAlignment="1">
      <alignment vertical="center"/>
    </xf>
    <xf numFmtId="0" fontId="7" fillId="4" borderId="9" xfId="0" applyFont="1" applyFill="1" applyBorder="1" applyAlignment="1">
      <alignment horizontal="left" vertical="center" indent="1"/>
    </xf>
    <xf numFmtId="0" fontId="6" fillId="4" borderId="9" xfId="0" applyFont="1" applyFill="1" applyBorder="1" applyAlignment="1">
      <alignment vertical="center"/>
    </xf>
    <xf numFmtId="9" fontId="7" fillId="2" borderId="1" xfId="2" applyFont="1" applyFill="1" applyBorder="1"/>
    <xf numFmtId="9" fontId="8" fillId="3" borderId="0" xfId="2" applyFont="1" applyFill="1" applyBorder="1"/>
    <xf numFmtId="9" fontId="8" fillId="5" borderId="4" xfId="2" applyFont="1" applyFill="1" applyBorder="1"/>
    <xf numFmtId="9" fontId="8" fillId="5" borderId="5" xfId="2" applyFont="1" applyFill="1" applyBorder="1"/>
    <xf numFmtId="9" fontId="8" fillId="5" borderId="3" xfId="2" applyFont="1" applyFill="1" applyBorder="1"/>
    <xf numFmtId="9" fontId="7" fillId="5" borderId="3" xfId="2" applyFont="1" applyFill="1" applyBorder="1"/>
    <xf numFmtId="9" fontId="7" fillId="2" borderId="2" xfId="2" applyFont="1" applyFill="1" applyBorder="1"/>
    <xf numFmtId="0" fontId="0" fillId="0" borderId="0" xfId="0"/>
    <xf numFmtId="0" fontId="9" fillId="0" borderId="0" xfId="0" applyFont="1" applyAlignment="1">
      <alignment horizontal="left"/>
    </xf>
    <xf numFmtId="0" fontId="5" fillId="3" borderId="11" xfId="0" applyFont="1" applyFill="1" applyBorder="1" applyAlignment="1">
      <alignment horizontal="right" wrapText="1"/>
    </xf>
    <xf numFmtId="0" fontId="7" fillId="4" borderId="9" xfId="0" applyFont="1" applyFill="1" applyBorder="1" applyAlignment="1">
      <alignment horizontal="left" vertical="center" indent="2"/>
    </xf>
    <xf numFmtId="0" fontId="4" fillId="4" borderId="9" xfId="0" applyFont="1" applyFill="1" applyBorder="1" applyAlignment="1">
      <alignment horizontal="left" vertical="center"/>
    </xf>
    <xf numFmtId="0" fontId="7" fillId="4" borderId="10" xfId="0" applyFont="1" applyFill="1" applyBorder="1" applyAlignment="1">
      <alignment horizontal="left" vertical="center" indent="2"/>
    </xf>
    <xf numFmtId="0" fontId="2" fillId="0" borderId="0" xfId="0" applyFont="1" applyAlignment="1">
      <alignment horizontal="right"/>
    </xf>
    <xf numFmtId="0" fontId="9" fillId="0" borderId="0" xfId="0" applyFont="1" applyAlignment="1">
      <alignment wrapText="1"/>
    </xf>
    <xf numFmtId="0" fontId="5" fillId="3" borderId="7" xfId="0" applyFont="1" applyFill="1" applyBorder="1" applyAlignment="1">
      <alignment horizontal="right"/>
    </xf>
    <xf numFmtId="0" fontId="5" fillId="3" borderId="11" xfId="0" applyFont="1" applyFill="1" applyBorder="1" applyAlignment="1">
      <alignment horizontal="right"/>
    </xf>
    <xf numFmtId="0" fontId="4" fillId="2" borderId="12" xfId="0" applyFont="1" applyFill="1" applyBorder="1" applyAlignment="1">
      <alignment vertical="center" wrapText="1"/>
    </xf>
    <xf numFmtId="0" fontId="5" fillId="3" borderId="13" xfId="0" applyFont="1" applyFill="1" applyBorder="1" applyAlignment="1">
      <alignment horizontal="right"/>
    </xf>
    <xf numFmtId="0" fontId="5" fillId="3" borderId="14" xfId="0" applyFont="1" applyFill="1" applyBorder="1" applyAlignment="1">
      <alignment horizontal="right"/>
    </xf>
    <xf numFmtId="0" fontId="5" fillId="3" borderId="15" xfId="0" applyFont="1" applyFill="1" applyBorder="1" applyAlignment="1">
      <alignment horizontal="right"/>
    </xf>
    <xf numFmtId="0" fontId="7" fillId="4" borderId="9" xfId="0" applyFont="1" applyFill="1" applyBorder="1" applyAlignment="1">
      <alignment horizontal="left" vertical="center"/>
    </xf>
    <xf numFmtId="0" fontId="7" fillId="4" borderId="10" xfId="0" applyFont="1" applyFill="1" applyBorder="1" applyAlignment="1">
      <alignment horizontal="left" vertical="center"/>
    </xf>
    <xf numFmtId="3" fontId="4" fillId="2" borderId="0" xfId="0" applyNumberFormat="1" applyFont="1" applyFill="1"/>
    <xf numFmtId="0" fontId="0" fillId="0" borderId="0" xfId="0"/>
    <xf numFmtId="0" fontId="9" fillId="0" borderId="0" xfId="0" applyFont="1" applyAlignment="1">
      <alignment horizontal="left" wrapText="1"/>
    </xf>
    <xf numFmtId="0" fontId="0" fillId="0" borderId="0" xfId="0"/>
    <xf numFmtId="0" fontId="4" fillId="2" borderId="17" xfId="0" applyFont="1" applyFill="1" applyBorder="1" applyAlignment="1">
      <alignment vertical="center" wrapText="1"/>
    </xf>
    <xf numFmtId="0" fontId="5" fillId="3" borderId="18" xfId="0" applyFont="1" applyFill="1" applyBorder="1" applyAlignment="1">
      <alignment horizontal="right" wrapText="1"/>
    </xf>
    <xf numFmtId="0" fontId="5" fillId="3" borderId="19" xfId="0" applyFont="1" applyFill="1" applyBorder="1" applyAlignment="1">
      <alignment horizontal="right" wrapText="1"/>
    </xf>
    <xf numFmtId="0" fontId="6" fillId="4" borderId="20" xfId="0" applyFont="1" applyFill="1" applyBorder="1" applyAlignment="1">
      <alignment vertical="center"/>
    </xf>
    <xf numFmtId="3" fontId="5" fillId="3" borderId="1" xfId="0" applyNumberFormat="1" applyFont="1" applyFill="1" applyBorder="1"/>
    <xf numFmtId="3" fontId="5" fillId="3" borderId="2" xfId="0" applyNumberFormat="1" applyFont="1" applyFill="1" applyBorder="1"/>
    <xf numFmtId="0" fontId="7" fillId="4" borderId="20" xfId="0" applyFont="1" applyFill="1" applyBorder="1" applyAlignment="1">
      <alignment horizontal="left" vertical="center" indent="1"/>
    </xf>
    <xf numFmtId="3" fontId="7" fillId="2" borderId="0" xfId="0" applyNumberFormat="1" applyFont="1" applyFill="1"/>
    <xf numFmtId="3" fontId="8" fillId="3" borderId="0" xfId="0" applyNumberFormat="1" applyFont="1" applyFill="1"/>
    <xf numFmtId="3" fontId="5" fillId="3" borderId="0" xfId="0" applyNumberFormat="1" applyFont="1" applyFill="1"/>
    <xf numFmtId="3" fontId="5" fillId="3" borderId="3" xfId="0" applyNumberFormat="1" applyFont="1" applyFill="1" applyBorder="1"/>
    <xf numFmtId="0" fontId="7" fillId="4" borderId="9" xfId="0" applyFont="1" applyFill="1" applyBorder="1" applyAlignment="1">
      <alignment horizontal="left" vertical="center" indent="3"/>
    </xf>
    <xf numFmtId="0" fontId="5" fillId="2" borderId="0" xfId="0" applyFont="1" applyFill="1"/>
    <xf numFmtId="0" fontId="8" fillId="2" borderId="0" xfId="0" applyFont="1" applyFill="1"/>
    <xf numFmtId="0" fontId="7" fillId="5" borderId="0" xfId="0" applyFont="1" applyFill="1"/>
    <xf numFmtId="0" fontId="7" fillId="5" borderId="4" xfId="0" applyFont="1" applyFill="1" applyBorder="1"/>
    <xf numFmtId="164" fontId="7" fillId="5" borderId="5" xfId="1" applyNumberFormat="1" applyFont="1" applyFill="1" applyBorder="1"/>
    <xf numFmtId="3" fontId="14" fillId="5" borderId="0" xfId="0" applyNumberFormat="1" applyFont="1" applyFill="1"/>
    <xf numFmtId="3" fontId="14" fillId="5" borderId="3" xfId="0" applyNumberFormat="1" applyFont="1" applyFill="1" applyBorder="1"/>
    <xf numFmtId="3" fontId="15" fillId="2" borderId="0" xfId="0" applyNumberFormat="1" applyFont="1" applyFill="1"/>
    <xf numFmtId="3" fontId="15" fillId="2" borderId="3" xfId="0" applyNumberFormat="1" applyFont="1" applyFill="1" applyBorder="1"/>
    <xf numFmtId="3" fontId="15" fillId="5" borderId="0" xfId="0" applyNumberFormat="1" applyFont="1" applyFill="1"/>
    <xf numFmtId="3" fontId="15" fillId="3" borderId="0" xfId="0" applyNumberFormat="1" applyFont="1" applyFill="1"/>
    <xf numFmtId="3" fontId="15" fillId="3" borderId="3" xfId="0" applyNumberFormat="1" applyFont="1" applyFill="1" applyBorder="1"/>
    <xf numFmtId="3" fontId="15" fillId="5" borderId="3" xfId="0" applyNumberFormat="1" applyFont="1" applyFill="1" applyBorder="1"/>
    <xf numFmtId="3" fontId="14" fillId="3" borderId="0" xfId="0" applyNumberFormat="1" applyFont="1" applyFill="1"/>
    <xf numFmtId="3" fontId="14" fillId="3" borderId="3" xfId="0" applyNumberFormat="1" applyFont="1" applyFill="1" applyBorder="1"/>
    <xf numFmtId="3" fontId="15" fillId="5" borderId="4" xfId="0" applyNumberFormat="1" applyFont="1" applyFill="1" applyBorder="1"/>
    <xf numFmtId="3" fontId="15" fillId="5" borderId="5" xfId="0" applyNumberFormat="1" applyFont="1" applyFill="1" applyBorder="1"/>
    <xf numFmtId="0" fontId="5" fillId="3" borderId="19" xfId="0" applyFont="1" applyFill="1" applyBorder="1" applyAlignment="1">
      <alignment horizontal="right"/>
    </xf>
    <xf numFmtId="1" fontId="5" fillId="2" borderId="1" xfId="0" applyNumberFormat="1" applyFont="1" applyFill="1" applyBorder="1"/>
    <xf numFmtId="1" fontId="7" fillId="5" borderId="0" xfId="0" applyNumberFormat="1" applyFont="1" applyFill="1"/>
    <xf numFmtId="1" fontId="7" fillId="2" borderId="0" xfId="2" applyNumberFormat="1" applyFont="1" applyFill="1" applyBorder="1"/>
    <xf numFmtId="1" fontId="7" fillId="2" borderId="0" xfId="0" applyNumberFormat="1" applyFont="1" applyFill="1"/>
    <xf numFmtId="1" fontId="7" fillId="5" borderId="0" xfId="2" applyNumberFormat="1" applyFont="1" applyFill="1" applyBorder="1"/>
    <xf numFmtId="3" fontId="4" fillId="5" borderId="0" xfId="0" applyNumberFormat="1" applyFont="1" applyFill="1"/>
    <xf numFmtId="0" fontId="10" fillId="0" borderId="1" xfId="0" applyFont="1" applyBorder="1" applyAlignment="1">
      <alignment vertical="top" wrapText="1"/>
    </xf>
    <xf numFmtId="0" fontId="10" fillId="0" borderId="0" xfId="0" applyFont="1" applyAlignment="1">
      <alignment vertical="top" wrapText="1"/>
    </xf>
    <xf numFmtId="0" fontId="7" fillId="4" borderId="20" xfId="0" applyFont="1" applyFill="1" applyBorder="1" applyAlignment="1">
      <alignment horizontal="left" vertical="center" indent="2"/>
    </xf>
    <xf numFmtId="0" fontId="4" fillId="4" borderId="20" xfId="0" applyFont="1" applyFill="1" applyBorder="1" applyAlignment="1">
      <alignment horizontal="left" vertical="center"/>
    </xf>
    <xf numFmtId="0" fontId="7" fillId="4" borderId="22" xfId="0" applyFont="1" applyFill="1" applyBorder="1" applyAlignment="1">
      <alignment horizontal="left" vertical="center" indent="1"/>
    </xf>
    <xf numFmtId="0" fontId="5" fillId="3" borderId="18" xfId="0" applyFont="1" applyFill="1" applyBorder="1" applyAlignment="1">
      <alignment horizontal="right"/>
    </xf>
    <xf numFmtId="0" fontId="7" fillId="2" borderId="0" xfId="0" applyFont="1" applyFill="1"/>
    <xf numFmtId="0" fontId="5" fillId="3" borderId="23" xfId="0" applyFont="1" applyFill="1" applyBorder="1" applyAlignment="1">
      <alignment horizontal="right"/>
    </xf>
    <xf numFmtId="164" fontId="5" fillId="2" borderId="2" xfId="1" applyNumberFormat="1" applyFont="1" applyFill="1" applyBorder="1"/>
    <xf numFmtId="164" fontId="7" fillId="2" borderId="3" xfId="1" applyNumberFormat="1" applyFont="1" applyFill="1" applyBorder="1"/>
    <xf numFmtId="1" fontId="7" fillId="5" borderId="3" xfId="1" applyNumberFormat="1" applyFont="1" applyFill="1" applyBorder="1"/>
    <xf numFmtId="0" fontId="0" fillId="0" borderId="0" xfId="0"/>
    <xf numFmtId="164" fontId="0" fillId="0" borderId="0" xfId="0" applyNumberFormat="1"/>
    <xf numFmtId="3" fontId="0" fillId="0" borderId="0" xfId="0" applyNumberFormat="1"/>
    <xf numFmtId="3" fontId="2" fillId="0" borderId="0" xfId="0" applyNumberFormat="1" applyFont="1"/>
    <xf numFmtId="0" fontId="0" fillId="0" borderId="0" xfId="0"/>
    <xf numFmtId="0" fontId="7" fillId="4" borderId="10" xfId="0" applyFont="1" applyFill="1" applyBorder="1" applyAlignment="1">
      <alignment horizontal="left" vertical="center" indent="1"/>
    </xf>
    <xf numFmtId="0" fontId="7" fillId="4" borderId="20" xfId="0" applyFont="1" applyFill="1" applyBorder="1" applyAlignment="1">
      <alignment horizontal="left" vertical="center"/>
    </xf>
    <xf numFmtId="0" fontId="0" fillId="0" borderId="0" xfId="0"/>
    <xf numFmtId="0" fontId="3" fillId="0" borderId="16" xfId="0" applyFont="1" applyBorder="1" applyAlignment="1">
      <alignment horizontal="left" vertical="center"/>
    </xf>
    <xf numFmtId="0" fontId="0" fillId="0" borderId="1"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xf>
    <xf numFmtId="0" fontId="3" fillId="0" borderId="0" xfId="0" applyFont="1" applyAlignment="1">
      <alignment horizontal="left" vertical="center"/>
    </xf>
    <xf numFmtId="0" fontId="9" fillId="0" borderId="1"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wrapText="1"/>
    </xf>
    <xf numFmtId="0" fontId="3" fillId="0" borderId="21" xfId="0" applyFont="1" applyBorder="1" applyAlignment="1">
      <alignment horizontal="left" vertical="center"/>
    </xf>
    <xf numFmtId="0" fontId="0" fillId="0" borderId="0" xfId="0" applyAlignment="1">
      <alignment horizontal="left" wrapText="1"/>
    </xf>
    <xf numFmtId="0" fontId="3" fillId="0" borderId="0" xfId="0" applyFont="1" applyBorder="1" applyAlignment="1">
      <alignment horizontal="left" vertical="center"/>
    </xf>
    <xf numFmtId="0" fontId="3" fillId="0" borderId="4" xfId="0" applyFont="1" applyBorder="1" applyAlignment="1">
      <alignment horizontal="left" vertic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C1FD2-94F3-4D83-9D74-BC27C9ADB35F}">
  <dimension ref="A1:L122"/>
  <sheetViews>
    <sheetView tabSelected="1" zoomScaleNormal="100" workbookViewId="0">
      <selection sqref="A1:K1"/>
    </sheetView>
  </sheetViews>
  <sheetFormatPr defaultRowHeight="15" x14ac:dyDescent="0.25"/>
  <cols>
    <col min="1" max="1" width="38.5703125" customWidth="1"/>
    <col min="2" max="11" width="10.5703125" customWidth="1"/>
  </cols>
  <sheetData>
    <row r="1" spans="1:12" ht="21.75" thickBot="1" x14ac:dyDescent="0.3">
      <c r="A1" s="135" t="s">
        <v>81</v>
      </c>
      <c r="B1" s="135"/>
      <c r="C1" s="135"/>
      <c r="D1" s="135"/>
      <c r="E1" s="135"/>
      <c r="F1" s="135"/>
      <c r="G1" s="135"/>
      <c r="H1" s="135"/>
      <c r="I1" s="135"/>
      <c r="J1" s="135"/>
      <c r="K1" s="135"/>
    </row>
    <row r="2" spans="1:12" ht="16.5" thickTop="1" thickBot="1" x14ac:dyDescent="0.3">
      <c r="A2" s="80"/>
      <c r="B2" s="81" t="s">
        <v>0</v>
      </c>
      <c r="C2" s="81" t="s">
        <v>1</v>
      </c>
      <c r="D2" s="81" t="s">
        <v>2</v>
      </c>
      <c r="E2" s="81" t="s">
        <v>3</v>
      </c>
      <c r="F2" s="81" t="s">
        <v>4</v>
      </c>
      <c r="G2" s="81" t="s">
        <v>5</v>
      </c>
      <c r="H2" s="81" t="s">
        <v>82</v>
      </c>
      <c r="I2" s="81" t="s">
        <v>96</v>
      </c>
      <c r="J2" s="81" t="s">
        <v>101</v>
      </c>
      <c r="K2" s="82" t="s">
        <v>6</v>
      </c>
    </row>
    <row r="3" spans="1:12" ht="15.75" x14ac:dyDescent="0.25">
      <c r="A3" s="83" t="s">
        <v>7</v>
      </c>
      <c r="B3" s="84">
        <f>SUM(B4:B7)</f>
        <v>273</v>
      </c>
      <c r="C3" s="84">
        <f t="shared" ref="C3:I3" si="0">SUM(C4:C7)</f>
        <v>398</v>
      </c>
      <c r="D3" s="84">
        <f t="shared" si="0"/>
        <v>895</v>
      </c>
      <c r="E3" s="84">
        <f t="shared" si="0"/>
        <v>1440</v>
      </c>
      <c r="F3" s="84">
        <f t="shared" si="0"/>
        <v>2005</v>
      </c>
      <c r="G3" s="84">
        <f t="shared" si="0"/>
        <v>2242</v>
      </c>
      <c r="H3" s="84">
        <f t="shared" si="0"/>
        <v>2389</v>
      </c>
      <c r="I3" s="84">
        <f t="shared" si="0"/>
        <v>2313</v>
      </c>
      <c r="J3" s="84">
        <v>609</v>
      </c>
      <c r="K3" s="85">
        <f>SUM(B3:J3)</f>
        <v>12564</v>
      </c>
      <c r="L3" s="10"/>
    </row>
    <row r="4" spans="1:12" x14ac:dyDescent="0.25">
      <c r="A4" s="86" t="s">
        <v>8</v>
      </c>
      <c r="B4" s="87">
        <v>273</v>
      </c>
      <c r="C4" s="87">
        <v>131</v>
      </c>
      <c r="D4" s="87">
        <v>231</v>
      </c>
      <c r="E4" s="87">
        <v>272</v>
      </c>
      <c r="F4" s="87">
        <v>469</v>
      </c>
      <c r="G4" s="87">
        <v>379</v>
      </c>
      <c r="H4" s="87">
        <v>380</v>
      </c>
      <c r="I4" s="87">
        <v>371</v>
      </c>
      <c r="J4" s="87">
        <v>93</v>
      </c>
      <c r="K4" s="2">
        <f t="shared" ref="K4:K17" si="1">SUM(B4:J4)</f>
        <v>2599</v>
      </c>
      <c r="L4" s="10"/>
    </row>
    <row r="5" spans="1:12" x14ac:dyDescent="0.25">
      <c r="A5" s="86" t="s">
        <v>9</v>
      </c>
      <c r="B5" s="88">
        <v>0</v>
      </c>
      <c r="C5" s="88">
        <v>140</v>
      </c>
      <c r="D5" s="88">
        <v>189</v>
      </c>
      <c r="E5" s="88">
        <v>210</v>
      </c>
      <c r="F5" s="88">
        <v>150</v>
      </c>
      <c r="G5" s="88">
        <v>147</v>
      </c>
      <c r="H5" s="88">
        <v>125</v>
      </c>
      <c r="I5" s="88">
        <v>2</v>
      </c>
      <c r="J5" s="88">
        <v>0</v>
      </c>
      <c r="K5" s="3">
        <f t="shared" si="1"/>
        <v>963</v>
      </c>
    </row>
    <row r="6" spans="1:12" x14ac:dyDescent="0.25">
      <c r="A6" s="86" t="s">
        <v>10</v>
      </c>
      <c r="B6" s="87">
        <v>0</v>
      </c>
      <c r="C6" s="87">
        <v>127</v>
      </c>
      <c r="D6" s="87">
        <v>458</v>
      </c>
      <c r="E6" s="87">
        <v>746</v>
      </c>
      <c r="F6" s="87">
        <v>1080</v>
      </c>
      <c r="G6" s="87">
        <v>1513</v>
      </c>
      <c r="H6" s="87">
        <v>1641</v>
      </c>
      <c r="I6" s="87">
        <v>1683</v>
      </c>
      <c r="J6" s="87">
        <v>402</v>
      </c>
      <c r="K6" s="2">
        <f t="shared" si="1"/>
        <v>7650</v>
      </c>
      <c r="L6" s="129"/>
    </row>
    <row r="7" spans="1:12" x14ac:dyDescent="0.25">
      <c r="A7" s="86" t="s">
        <v>11</v>
      </c>
      <c r="B7" s="88">
        <v>0</v>
      </c>
      <c r="C7" s="88">
        <v>0</v>
      </c>
      <c r="D7" s="88">
        <v>17</v>
      </c>
      <c r="E7" s="88">
        <v>212</v>
      </c>
      <c r="F7" s="88">
        <v>306</v>
      </c>
      <c r="G7" s="88">
        <v>203</v>
      </c>
      <c r="H7" s="88">
        <v>243</v>
      </c>
      <c r="I7" s="88">
        <v>257</v>
      </c>
      <c r="J7" s="88">
        <v>114</v>
      </c>
      <c r="K7" s="3">
        <f t="shared" si="1"/>
        <v>1352</v>
      </c>
    </row>
    <row r="8" spans="1:12" ht="15.75" x14ac:dyDescent="0.25">
      <c r="A8" s="83" t="s">
        <v>100</v>
      </c>
      <c r="B8" s="4">
        <f>SUM(B9:B12)</f>
        <v>210</v>
      </c>
      <c r="C8" s="4">
        <f t="shared" ref="C8:I8" si="2">SUM(C9:C12)</f>
        <v>212</v>
      </c>
      <c r="D8" s="4">
        <f t="shared" si="2"/>
        <v>488</v>
      </c>
      <c r="E8" s="4">
        <f t="shared" si="2"/>
        <v>919</v>
      </c>
      <c r="F8" s="4">
        <f t="shared" si="2"/>
        <v>1114</v>
      </c>
      <c r="G8" s="4">
        <f t="shared" si="2"/>
        <v>1460</v>
      </c>
      <c r="H8" s="4">
        <f t="shared" si="2"/>
        <v>1384</v>
      </c>
      <c r="I8" s="4">
        <f t="shared" si="2"/>
        <v>1343</v>
      </c>
      <c r="J8" s="4">
        <v>375</v>
      </c>
      <c r="K8" s="5">
        <f>SUM(B8:J8)</f>
        <v>7505</v>
      </c>
    </row>
    <row r="9" spans="1:12" x14ac:dyDescent="0.25">
      <c r="A9" s="86" t="s">
        <v>8</v>
      </c>
      <c r="B9" s="88">
        <v>210</v>
      </c>
      <c r="C9" s="88">
        <v>80</v>
      </c>
      <c r="D9" s="88">
        <v>160</v>
      </c>
      <c r="E9" s="88">
        <v>177</v>
      </c>
      <c r="F9" s="88">
        <v>280</v>
      </c>
      <c r="G9" s="88">
        <v>305</v>
      </c>
      <c r="H9" s="88">
        <v>253</v>
      </c>
      <c r="I9" s="88">
        <v>258</v>
      </c>
      <c r="J9" s="88">
        <v>56</v>
      </c>
      <c r="K9" s="6">
        <f t="shared" si="1"/>
        <v>1779</v>
      </c>
    </row>
    <row r="10" spans="1:12" x14ac:dyDescent="0.25">
      <c r="A10" s="86" t="s">
        <v>9</v>
      </c>
      <c r="B10" s="7">
        <v>0</v>
      </c>
      <c r="C10" s="7">
        <v>112</v>
      </c>
      <c r="D10" s="7">
        <v>116</v>
      </c>
      <c r="E10" s="7">
        <v>122</v>
      </c>
      <c r="F10" s="7">
        <v>92</v>
      </c>
      <c r="G10" s="7">
        <v>93</v>
      </c>
      <c r="H10" s="7">
        <v>73</v>
      </c>
      <c r="I10" s="7">
        <v>0</v>
      </c>
      <c r="J10" s="7">
        <v>0</v>
      </c>
      <c r="K10" s="2">
        <f t="shared" si="1"/>
        <v>608</v>
      </c>
    </row>
    <row r="11" spans="1:12" x14ac:dyDescent="0.25">
      <c r="A11" s="86" t="s">
        <v>10</v>
      </c>
      <c r="B11" s="88">
        <v>0</v>
      </c>
      <c r="C11" s="88">
        <v>20</v>
      </c>
      <c r="D11" s="88">
        <v>212</v>
      </c>
      <c r="E11" s="88">
        <v>490</v>
      </c>
      <c r="F11" s="88">
        <v>547</v>
      </c>
      <c r="G11" s="88">
        <v>899</v>
      </c>
      <c r="H11" s="88">
        <v>899</v>
      </c>
      <c r="I11" s="88">
        <v>954</v>
      </c>
      <c r="J11" s="88">
        <v>262</v>
      </c>
      <c r="K11" s="6">
        <f t="shared" si="1"/>
        <v>4283</v>
      </c>
    </row>
    <row r="12" spans="1:12" x14ac:dyDescent="0.25">
      <c r="A12" s="86" t="s">
        <v>11</v>
      </c>
      <c r="B12" s="87">
        <v>0</v>
      </c>
      <c r="C12" s="87">
        <v>0</v>
      </c>
      <c r="D12" s="87">
        <v>0</v>
      </c>
      <c r="E12" s="87">
        <v>130</v>
      </c>
      <c r="F12" s="87">
        <v>195</v>
      </c>
      <c r="G12" s="87">
        <v>163</v>
      </c>
      <c r="H12" s="87">
        <v>159</v>
      </c>
      <c r="I12" s="87">
        <v>131</v>
      </c>
      <c r="J12" s="87">
        <v>57</v>
      </c>
      <c r="K12" s="2">
        <f t="shared" si="1"/>
        <v>835</v>
      </c>
    </row>
    <row r="13" spans="1:12" ht="15.75" x14ac:dyDescent="0.25">
      <c r="A13" s="83" t="s">
        <v>12</v>
      </c>
      <c r="B13" s="89">
        <f>SUM(B14:B17)</f>
        <v>62</v>
      </c>
      <c r="C13" s="89">
        <f t="shared" ref="C13:I13" si="3">SUM(C14:C17)</f>
        <v>88</v>
      </c>
      <c r="D13" s="89">
        <f>SUM(D14:D17)</f>
        <v>330</v>
      </c>
      <c r="E13" s="89">
        <f t="shared" si="3"/>
        <v>496</v>
      </c>
      <c r="F13" s="89">
        <f t="shared" si="3"/>
        <v>764</v>
      </c>
      <c r="G13" s="89">
        <f t="shared" si="3"/>
        <v>839</v>
      </c>
      <c r="H13" s="89">
        <f t="shared" si="3"/>
        <v>983</v>
      </c>
      <c r="I13" s="89">
        <f t="shared" si="3"/>
        <v>941</v>
      </c>
      <c r="J13" s="89">
        <v>556</v>
      </c>
      <c r="K13" s="90">
        <f>SUM(B13:J13)</f>
        <v>5059</v>
      </c>
    </row>
    <row r="14" spans="1:12" x14ac:dyDescent="0.25">
      <c r="A14" s="86" t="s">
        <v>8</v>
      </c>
      <c r="B14" s="87">
        <v>62</v>
      </c>
      <c r="C14" s="87">
        <v>34</v>
      </c>
      <c r="D14" s="87">
        <v>62</v>
      </c>
      <c r="E14" s="87">
        <v>93</v>
      </c>
      <c r="F14" s="87">
        <v>170</v>
      </c>
      <c r="G14" s="87">
        <v>100</v>
      </c>
      <c r="H14" s="87">
        <v>103</v>
      </c>
      <c r="I14" s="87">
        <v>135</v>
      </c>
      <c r="J14" s="87">
        <v>61</v>
      </c>
      <c r="K14" s="2">
        <f t="shared" si="1"/>
        <v>820</v>
      </c>
    </row>
    <row r="15" spans="1:12" x14ac:dyDescent="0.25">
      <c r="A15" s="86" t="s">
        <v>9</v>
      </c>
      <c r="B15" s="88">
        <v>0</v>
      </c>
      <c r="C15" s="88">
        <v>9</v>
      </c>
      <c r="D15" s="88">
        <v>55</v>
      </c>
      <c r="E15" s="88">
        <v>113</v>
      </c>
      <c r="F15" s="88">
        <v>60</v>
      </c>
      <c r="G15" s="88">
        <v>53</v>
      </c>
      <c r="H15" s="88">
        <v>63</v>
      </c>
      <c r="I15" s="88">
        <v>1</v>
      </c>
      <c r="J15" s="88">
        <v>0</v>
      </c>
      <c r="K15" s="3">
        <f t="shared" si="1"/>
        <v>354</v>
      </c>
    </row>
    <row r="16" spans="1:12" x14ac:dyDescent="0.25">
      <c r="A16" s="86" t="s">
        <v>10</v>
      </c>
      <c r="B16" s="87">
        <v>0</v>
      </c>
      <c r="C16" s="87">
        <v>45</v>
      </c>
      <c r="D16" s="87">
        <v>213</v>
      </c>
      <c r="E16" s="87">
        <v>216</v>
      </c>
      <c r="F16" s="87">
        <v>445</v>
      </c>
      <c r="G16" s="87">
        <v>619</v>
      </c>
      <c r="H16" s="87">
        <v>736</v>
      </c>
      <c r="I16" s="87">
        <v>712</v>
      </c>
      <c r="J16" s="87">
        <v>382</v>
      </c>
      <c r="K16" s="2">
        <f t="shared" si="1"/>
        <v>3368</v>
      </c>
    </row>
    <row r="17" spans="1:11" ht="15.75" thickBot="1" x14ac:dyDescent="0.3">
      <c r="A17" s="86" t="s">
        <v>11</v>
      </c>
      <c r="B17" s="8">
        <v>0</v>
      </c>
      <c r="C17" s="8">
        <v>0</v>
      </c>
      <c r="D17" s="8">
        <v>0</v>
      </c>
      <c r="E17" s="8">
        <v>74</v>
      </c>
      <c r="F17" s="8">
        <v>89</v>
      </c>
      <c r="G17" s="8">
        <v>67</v>
      </c>
      <c r="H17" s="8">
        <v>81</v>
      </c>
      <c r="I17" s="8">
        <v>93</v>
      </c>
      <c r="J17" s="8">
        <v>113</v>
      </c>
      <c r="K17" s="9">
        <f t="shared" si="1"/>
        <v>517</v>
      </c>
    </row>
    <row r="18" spans="1:11" ht="14.65" customHeight="1" x14ac:dyDescent="0.25">
      <c r="A18" s="136" t="s">
        <v>136</v>
      </c>
      <c r="B18" s="136"/>
      <c r="C18" s="136"/>
      <c r="D18" s="136"/>
      <c r="E18" s="136"/>
      <c r="F18" s="136"/>
      <c r="G18" s="136"/>
      <c r="H18" s="136"/>
      <c r="I18" s="136"/>
      <c r="J18" s="136"/>
      <c r="K18" s="136"/>
    </row>
    <row r="19" spans="1:11" x14ac:dyDescent="0.25">
      <c r="A19" s="137"/>
      <c r="B19" s="137"/>
      <c r="C19" s="137"/>
      <c r="D19" s="137"/>
      <c r="E19" s="137"/>
      <c r="F19" s="137"/>
      <c r="G19" s="137"/>
      <c r="H19" s="137"/>
      <c r="I19" s="137"/>
      <c r="J19" s="137"/>
      <c r="K19" s="137"/>
    </row>
    <row r="20" spans="1:11" x14ac:dyDescent="0.25">
      <c r="A20" s="137"/>
      <c r="B20" s="137"/>
      <c r="C20" s="137"/>
      <c r="D20" s="137"/>
      <c r="E20" s="137"/>
      <c r="F20" s="137"/>
      <c r="G20" s="137"/>
      <c r="H20" s="137"/>
      <c r="I20" s="137"/>
      <c r="J20" s="137"/>
      <c r="K20" s="137"/>
    </row>
    <row r="21" spans="1:11" ht="14.25" customHeight="1" x14ac:dyDescent="0.25">
      <c r="A21" s="137"/>
      <c r="B21" s="137"/>
      <c r="C21" s="137"/>
      <c r="D21" s="137"/>
      <c r="E21" s="137"/>
      <c r="F21" s="137"/>
      <c r="G21" s="137"/>
      <c r="H21" s="137"/>
      <c r="I21" s="137"/>
      <c r="J21" s="137"/>
      <c r="K21" s="137"/>
    </row>
    <row r="22" spans="1:11" ht="12" hidden="1" customHeight="1" x14ac:dyDescent="0.25">
      <c r="A22" s="137"/>
      <c r="B22" s="137"/>
      <c r="C22" s="137"/>
      <c r="D22" s="137"/>
      <c r="E22" s="137"/>
      <c r="F22" s="137"/>
      <c r="G22" s="137"/>
      <c r="H22" s="137"/>
      <c r="I22" s="137"/>
      <c r="J22" s="137"/>
      <c r="K22" s="137"/>
    </row>
    <row r="23" spans="1:11" x14ac:dyDescent="0.25">
      <c r="A23" s="138" t="s">
        <v>13</v>
      </c>
      <c r="B23" s="138"/>
      <c r="C23" s="138"/>
      <c r="D23" s="138"/>
      <c r="E23" s="138"/>
      <c r="F23" s="138"/>
      <c r="G23" s="138"/>
      <c r="H23" s="138"/>
      <c r="I23" s="138"/>
      <c r="J23" s="138"/>
      <c r="K23" s="138"/>
    </row>
    <row r="32" spans="1:11" x14ac:dyDescent="0.25">
      <c r="A32" s="134"/>
      <c r="B32" s="134"/>
      <c r="C32" s="134"/>
    </row>
    <row r="75" spans="1:3" x14ac:dyDescent="0.25">
      <c r="A75" s="134"/>
      <c r="B75" s="134"/>
      <c r="C75" s="134"/>
    </row>
    <row r="117" spans="1:7" x14ac:dyDescent="0.25">
      <c r="A117" s="11"/>
      <c r="B117" s="11"/>
      <c r="C117" s="11"/>
      <c r="D117" s="11"/>
      <c r="E117" s="11"/>
      <c r="F117" s="11"/>
      <c r="G117" s="11"/>
    </row>
    <row r="118" spans="1:7" x14ac:dyDescent="0.25">
      <c r="A118" s="12"/>
      <c r="B118" s="12"/>
      <c r="C118" s="12"/>
      <c r="D118" s="12"/>
      <c r="E118" s="12"/>
      <c r="F118" s="12"/>
      <c r="G118" s="12"/>
    </row>
    <row r="119" spans="1:7" ht="21" x14ac:dyDescent="0.25">
      <c r="A119" s="1"/>
      <c r="B119" s="12"/>
      <c r="C119" s="12"/>
      <c r="D119" s="12"/>
      <c r="E119" s="12"/>
      <c r="F119" s="12"/>
      <c r="G119" s="12"/>
    </row>
    <row r="120" spans="1:7" x14ac:dyDescent="0.25">
      <c r="A120" s="12"/>
      <c r="B120" s="12"/>
      <c r="C120" s="12"/>
      <c r="D120" s="12"/>
      <c r="E120" s="12"/>
      <c r="F120" s="12"/>
      <c r="G120" s="12"/>
    </row>
    <row r="121" spans="1:7" x14ac:dyDescent="0.25">
      <c r="A121" s="13"/>
      <c r="B121" s="13"/>
      <c r="C121" s="13"/>
      <c r="D121" s="13"/>
      <c r="E121" s="13"/>
      <c r="F121" s="13"/>
      <c r="G121" s="13"/>
    </row>
    <row r="122" spans="1:7" x14ac:dyDescent="0.25">
      <c r="A122" s="14"/>
      <c r="B122" s="14"/>
      <c r="C122" s="14"/>
      <c r="D122" s="14"/>
      <c r="E122" s="14"/>
      <c r="F122" s="14"/>
      <c r="G122" s="14"/>
    </row>
  </sheetData>
  <mergeCells count="5">
    <mergeCell ref="A32:C32"/>
    <mergeCell ref="A75:C75"/>
    <mergeCell ref="A1:K1"/>
    <mergeCell ref="A18:K22"/>
    <mergeCell ref="A23:K23"/>
  </mergeCells>
  <phoneticPr fontId="13"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205F-0023-4EDD-9636-881F25DBC37E}">
  <dimension ref="A1:L120"/>
  <sheetViews>
    <sheetView zoomScaleNormal="100" workbookViewId="0">
      <selection sqref="A1:K1"/>
    </sheetView>
  </sheetViews>
  <sheetFormatPr defaultRowHeight="15" x14ac:dyDescent="0.25"/>
  <cols>
    <col min="1" max="1" width="55.5703125" bestFit="1" customWidth="1"/>
    <col min="2" max="11" width="10" customWidth="1"/>
  </cols>
  <sheetData>
    <row r="1" spans="1:11" ht="21.75" thickBot="1" x14ac:dyDescent="0.3">
      <c r="A1" s="139" t="s">
        <v>14</v>
      </c>
      <c r="B1" s="139"/>
      <c r="C1" s="139"/>
      <c r="D1" s="139"/>
      <c r="E1" s="139"/>
      <c r="F1" s="139"/>
      <c r="G1" s="139"/>
      <c r="H1" s="139"/>
      <c r="I1" s="139"/>
      <c r="J1" s="139"/>
      <c r="K1" s="139"/>
    </row>
    <row r="2" spans="1:11" ht="30.75" thickBot="1" x14ac:dyDescent="0.3">
      <c r="A2" s="48"/>
      <c r="B2" s="49" t="s">
        <v>15</v>
      </c>
      <c r="C2" s="49" t="s">
        <v>16</v>
      </c>
      <c r="D2" s="49" t="s">
        <v>17</v>
      </c>
      <c r="E2" s="49" t="s">
        <v>102</v>
      </c>
      <c r="F2" s="49" t="s">
        <v>103</v>
      </c>
      <c r="G2" s="49" t="s">
        <v>104</v>
      </c>
      <c r="H2" s="49" t="s">
        <v>105</v>
      </c>
      <c r="I2" s="49" t="s">
        <v>106</v>
      </c>
      <c r="J2" s="49" t="s">
        <v>107</v>
      </c>
      <c r="K2" s="62" t="s">
        <v>6</v>
      </c>
    </row>
    <row r="3" spans="1:11" ht="15.75" x14ac:dyDescent="0.25">
      <c r="A3" s="52" t="s">
        <v>20</v>
      </c>
      <c r="B3" s="4">
        <f>SUM(B4+B11+B18+B25)</f>
        <v>273</v>
      </c>
      <c r="C3" s="4">
        <f t="shared" ref="C3:J3" si="0">SUM(C4+C11+C18+C25)</f>
        <v>398</v>
      </c>
      <c r="D3" s="4">
        <f t="shared" si="0"/>
        <v>895</v>
      </c>
      <c r="E3" s="4">
        <f t="shared" si="0"/>
        <v>1440</v>
      </c>
      <c r="F3" s="4">
        <f t="shared" si="0"/>
        <v>2005</v>
      </c>
      <c r="G3" s="4">
        <f t="shared" si="0"/>
        <v>2242</v>
      </c>
      <c r="H3" s="4">
        <f t="shared" si="0"/>
        <v>2389</v>
      </c>
      <c r="I3" s="4">
        <f t="shared" si="0"/>
        <v>2313</v>
      </c>
      <c r="J3" s="4">
        <f t="shared" si="0"/>
        <v>609</v>
      </c>
      <c r="K3" s="15">
        <f>SUM(K4+K11+K18+K25)</f>
        <v>12564</v>
      </c>
    </row>
    <row r="4" spans="1:11" x14ac:dyDescent="0.25">
      <c r="A4" s="51" t="s">
        <v>8</v>
      </c>
      <c r="B4" s="16">
        <f>SUM(B5:B10)</f>
        <v>273</v>
      </c>
      <c r="C4" s="16">
        <f t="shared" ref="C4:J4" si="1">SUM(C5:C10)</f>
        <v>131</v>
      </c>
      <c r="D4" s="16">
        <f t="shared" si="1"/>
        <v>231</v>
      </c>
      <c r="E4" s="16">
        <f t="shared" si="1"/>
        <v>272</v>
      </c>
      <c r="F4" s="16">
        <f t="shared" si="1"/>
        <v>469</v>
      </c>
      <c r="G4" s="16">
        <f t="shared" si="1"/>
        <v>379</v>
      </c>
      <c r="H4" s="16">
        <f t="shared" si="1"/>
        <v>380</v>
      </c>
      <c r="I4" s="16">
        <f t="shared" si="1"/>
        <v>371</v>
      </c>
      <c r="J4" s="16">
        <f t="shared" si="1"/>
        <v>93</v>
      </c>
      <c r="K4" s="17">
        <f>SUM(B4:J4)</f>
        <v>2599</v>
      </c>
    </row>
    <row r="5" spans="1:11" x14ac:dyDescent="0.25">
      <c r="A5" s="63" t="s">
        <v>21</v>
      </c>
      <c r="B5" s="7">
        <v>7</v>
      </c>
      <c r="C5" s="7">
        <v>1</v>
      </c>
      <c r="D5" s="7">
        <v>17</v>
      </c>
      <c r="E5" s="7">
        <v>29</v>
      </c>
      <c r="F5" s="7">
        <v>21</v>
      </c>
      <c r="G5" s="7">
        <v>80</v>
      </c>
      <c r="H5" s="7">
        <v>106</v>
      </c>
      <c r="I5" s="7">
        <v>71</v>
      </c>
      <c r="J5" s="7">
        <v>10</v>
      </c>
      <c r="K5" s="18">
        <f t="shared" ref="K5:K31" si="2">SUM(B5:J5)</f>
        <v>342</v>
      </c>
    </row>
    <row r="6" spans="1:11" x14ac:dyDescent="0.25">
      <c r="A6" s="63" t="s">
        <v>22</v>
      </c>
      <c r="B6" s="19">
        <v>33</v>
      </c>
      <c r="C6" s="19">
        <v>32</v>
      </c>
      <c r="D6" s="19">
        <v>41</v>
      </c>
      <c r="E6" s="19">
        <v>25</v>
      </c>
      <c r="F6" s="19">
        <v>171</v>
      </c>
      <c r="G6" s="19">
        <v>48</v>
      </c>
      <c r="H6" s="19">
        <v>1</v>
      </c>
      <c r="I6" s="19">
        <v>0</v>
      </c>
      <c r="J6" s="19">
        <v>1</v>
      </c>
      <c r="K6" s="20">
        <f t="shared" si="2"/>
        <v>352</v>
      </c>
    </row>
    <row r="7" spans="1:11" x14ac:dyDescent="0.25">
      <c r="A7" s="63" t="s">
        <v>24</v>
      </c>
      <c r="B7" s="7">
        <v>8</v>
      </c>
      <c r="C7" s="7">
        <v>9</v>
      </c>
      <c r="D7" s="7">
        <v>22</v>
      </c>
      <c r="E7" s="7">
        <v>45</v>
      </c>
      <c r="F7" s="7">
        <v>84</v>
      </c>
      <c r="G7" s="7">
        <v>132</v>
      </c>
      <c r="H7" s="7">
        <v>144</v>
      </c>
      <c r="I7" s="7">
        <v>112</v>
      </c>
      <c r="J7" s="7">
        <v>35</v>
      </c>
      <c r="K7" s="18">
        <f t="shared" si="2"/>
        <v>591</v>
      </c>
    </row>
    <row r="8" spans="1:11" x14ac:dyDescent="0.25">
      <c r="A8" s="63" t="s">
        <v>27</v>
      </c>
      <c r="B8" s="19">
        <v>165</v>
      </c>
      <c r="C8" s="19">
        <v>79</v>
      </c>
      <c r="D8" s="19">
        <v>147</v>
      </c>
      <c r="E8" s="19">
        <v>146</v>
      </c>
      <c r="F8" s="19">
        <v>88</v>
      </c>
      <c r="G8" s="19">
        <v>42</v>
      </c>
      <c r="H8" s="19">
        <v>0</v>
      </c>
      <c r="I8" s="19">
        <v>10</v>
      </c>
      <c r="J8" s="19">
        <v>2</v>
      </c>
      <c r="K8" s="20">
        <f t="shared" si="2"/>
        <v>679</v>
      </c>
    </row>
    <row r="9" spans="1:11" x14ac:dyDescent="0.25">
      <c r="A9" s="63" t="s">
        <v>29</v>
      </c>
      <c r="B9" s="7">
        <v>60</v>
      </c>
      <c r="C9" s="7">
        <v>6</v>
      </c>
      <c r="D9" s="7">
        <v>1</v>
      </c>
      <c r="E9" s="7">
        <v>14</v>
      </c>
      <c r="F9" s="7">
        <v>6</v>
      </c>
      <c r="G9" s="7">
        <v>10</v>
      </c>
      <c r="H9" s="7">
        <v>66</v>
      </c>
      <c r="I9" s="7">
        <v>136</v>
      </c>
      <c r="J9" s="7">
        <v>40</v>
      </c>
      <c r="K9" s="18">
        <f t="shared" si="2"/>
        <v>339</v>
      </c>
    </row>
    <row r="10" spans="1:11" x14ac:dyDescent="0.25">
      <c r="A10" s="63" t="s">
        <v>71</v>
      </c>
      <c r="B10" s="19">
        <v>0</v>
      </c>
      <c r="C10" s="19">
        <v>4</v>
      </c>
      <c r="D10" s="19">
        <v>3</v>
      </c>
      <c r="E10" s="19">
        <v>13</v>
      </c>
      <c r="F10" s="19">
        <v>99</v>
      </c>
      <c r="G10" s="19">
        <v>67</v>
      </c>
      <c r="H10" s="19">
        <v>63</v>
      </c>
      <c r="I10" s="19">
        <v>42</v>
      </c>
      <c r="J10" s="19">
        <v>5</v>
      </c>
      <c r="K10" s="20">
        <f t="shared" si="2"/>
        <v>296</v>
      </c>
    </row>
    <row r="11" spans="1:11" x14ac:dyDescent="0.25">
      <c r="A11" s="51" t="s">
        <v>9</v>
      </c>
      <c r="B11" s="7">
        <f>SUM(B12:B17)</f>
        <v>0</v>
      </c>
      <c r="C11" s="7">
        <f t="shared" ref="C11" si="3">SUM(C12:C17)</f>
        <v>140</v>
      </c>
      <c r="D11" s="7">
        <f t="shared" ref="D11" si="4">SUM(D12:D17)</f>
        <v>189</v>
      </c>
      <c r="E11" s="7">
        <f t="shared" ref="E11" si="5">SUM(E12:E17)</f>
        <v>210</v>
      </c>
      <c r="F11" s="7">
        <f t="shared" ref="F11" si="6">SUM(F12:F17)</f>
        <v>150</v>
      </c>
      <c r="G11" s="7">
        <f t="shared" ref="G11" si="7">SUM(G12:G17)</f>
        <v>147</v>
      </c>
      <c r="H11" s="7">
        <f t="shared" ref="H11" si="8">SUM(H12:H17)</f>
        <v>125</v>
      </c>
      <c r="I11" s="7">
        <f t="shared" ref="I11" si="9">SUM(I12:I17)</f>
        <v>2</v>
      </c>
      <c r="J11" s="7">
        <f t="shared" ref="J11" si="10">SUM(J12:J17)</f>
        <v>0</v>
      </c>
      <c r="K11" s="18">
        <f t="shared" si="2"/>
        <v>963</v>
      </c>
    </row>
    <row r="12" spans="1:11" x14ac:dyDescent="0.25">
      <c r="A12" s="63" t="s">
        <v>21</v>
      </c>
      <c r="B12" s="19">
        <v>0</v>
      </c>
      <c r="C12" s="19">
        <v>19</v>
      </c>
      <c r="D12" s="19">
        <v>29</v>
      </c>
      <c r="E12" s="19">
        <v>101</v>
      </c>
      <c r="F12" s="19">
        <v>85</v>
      </c>
      <c r="G12" s="19">
        <v>54</v>
      </c>
      <c r="H12" s="19">
        <v>61</v>
      </c>
      <c r="I12" s="19">
        <v>0</v>
      </c>
      <c r="J12" s="19">
        <v>0</v>
      </c>
      <c r="K12" s="20">
        <f t="shared" si="2"/>
        <v>349</v>
      </c>
    </row>
    <row r="13" spans="1:11" x14ac:dyDescent="0.25">
      <c r="A13" s="63" t="s">
        <v>22</v>
      </c>
      <c r="B13" s="7">
        <v>0</v>
      </c>
      <c r="C13" s="7">
        <v>1</v>
      </c>
      <c r="D13" s="7">
        <v>12</v>
      </c>
      <c r="E13" s="7">
        <v>8</v>
      </c>
      <c r="F13" s="7">
        <v>13</v>
      </c>
      <c r="G13" s="7">
        <v>20</v>
      </c>
      <c r="H13" s="7">
        <v>3</v>
      </c>
      <c r="I13" s="7">
        <v>0</v>
      </c>
      <c r="J13" s="7">
        <v>0</v>
      </c>
      <c r="K13" s="18">
        <f t="shared" si="2"/>
        <v>57</v>
      </c>
    </row>
    <row r="14" spans="1:11" x14ac:dyDescent="0.25">
      <c r="A14" s="63" t="s">
        <v>24</v>
      </c>
      <c r="B14" s="19">
        <v>0</v>
      </c>
      <c r="C14" s="19">
        <v>0</v>
      </c>
      <c r="D14" s="19">
        <v>1</v>
      </c>
      <c r="E14" s="19">
        <v>3</v>
      </c>
      <c r="F14" s="19">
        <v>0</v>
      </c>
      <c r="G14" s="19">
        <v>0</v>
      </c>
      <c r="H14" s="19">
        <v>0</v>
      </c>
      <c r="I14" s="19">
        <v>0</v>
      </c>
      <c r="J14" s="19">
        <v>0</v>
      </c>
      <c r="K14" s="20">
        <f t="shared" si="2"/>
        <v>4</v>
      </c>
    </row>
    <row r="15" spans="1:11" x14ac:dyDescent="0.25">
      <c r="A15" s="63" t="s">
        <v>27</v>
      </c>
      <c r="B15" s="7">
        <v>0</v>
      </c>
      <c r="C15" s="7">
        <v>86</v>
      </c>
      <c r="D15" s="7">
        <v>124</v>
      </c>
      <c r="E15" s="7">
        <v>69</v>
      </c>
      <c r="F15" s="7">
        <v>43</v>
      </c>
      <c r="G15" s="7">
        <v>13</v>
      </c>
      <c r="H15" s="7">
        <v>36</v>
      </c>
      <c r="I15" s="7">
        <v>1</v>
      </c>
      <c r="J15" s="7">
        <v>0</v>
      </c>
      <c r="K15" s="18">
        <f t="shared" si="2"/>
        <v>372</v>
      </c>
    </row>
    <row r="16" spans="1:11" x14ac:dyDescent="0.25">
      <c r="A16" s="63" t="s">
        <v>29</v>
      </c>
      <c r="B16" s="19">
        <v>0</v>
      </c>
      <c r="C16" s="19">
        <v>28</v>
      </c>
      <c r="D16" s="19">
        <v>6</v>
      </c>
      <c r="E16" s="19">
        <v>7</v>
      </c>
      <c r="F16" s="19">
        <v>0</v>
      </c>
      <c r="G16" s="19">
        <v>12</v>
      </c>
      <c r="H16" s="19">
        <v>8</v>
      </c>
      <c r="I16" s="19">
        <v>0</v>
      </c>
      <c r="J16" s="19">
        <v>0</v>
      </c>
      <c r="K16" s="20">
        <f t="shared" si="2"/>
        <v>61</v>
      </c>
    </row>
    <row r="17" spans="1:11" x14ac:dyDescent="0.25">
      <c r="A17" s="63" t="s">
        <v>71</v>
      </c>
      <c r="B17" s="7">
        <v>0</v>
      </c>
      <c r="C17" s="7">
        <v>6</v>
      </c>
      <c r="D17" s="7">
        <v>17</v>
      </c>
      <c r="E17" s="7">
        <v>22</v>
      </c>
      <c r="F17" s="7">
        <v>9</v>
      </c>
      <c r="G17" s="7">
        <v>48</v>
      </c>
      <c r="H17" s="7">
        <v>17</v>
      </c>
      <c r="I17" s="7">
        <v>1</v>
      </c>
      <c r="J17" s="7">
        <v>0</v>
      </c>
      <c r="K17" s="18">
        <f t="shared" si="2"/>
        <v>120</v>
      </c>
    </row>
    <row r="18" spans="1:11" x14ac:dyDescent="0.25">
      <c r="A18" s="51" t="s">
        <v>10</v>
      </c>
      <c r="B18" s="19">
        <f>SUM(B19:B24)</f>
        <v>0</v>
      </c>
      <c r="C18" s="19">
        <f t="shared" ref="C18" si="11">SUM(C19:C24)</f>
        <v>127</v>
      </c>
      <c r="D18" s="19">
        <f t="shared" ref="D18" si="12">SUM(D19:D24)</f>
        <v>458</v>
      </c>
      <c r="E18" s="19">
        <f t="shared" ref="E18" si="13">SUM(E19:E24)</f>
        <v>746</v>
      </c>
      <c r="F18" s="19">
        <f t="shared" ref="F18" si="14">SUM(F19:F24)</f>
        <v>1080</v>
      </c>
      <c r="G18" s="19">
        <f t="shared" ref="G18" si="15">SUM(G19:G24)</f>
        <v>1513</v>
      </c>
      <c r="H18" s="19">
        <f t="shared" ref="H18" si="16">SUM(H19:H24)</f>
        <v>1641</v>
      </c>
      <c r="I18" s="19">
        <f t="shared" ref="I18" si="17">SUM(I19:I24)</f>
        <v>1683</v>
      </c>
      <c r="J18" s="19">
        <f t="shared" ref="J18" si="18">SUM(J19:J24)</f>
        <v>402</v>
      </c>
      <c r="K18" s="20">
        <f t="shared" si="2"/>
        <v>7650</v>
      </c>
    </row>
    <row r="19" spans="1:11" x14ac:dyDescent="0.25">
      <c r="A19" s="63" t="s">
        <v>21</v>
      </c>
      <c r="B19" s="7">
        <v>0</v>
      </c>
      <c r="C19" s="7">
        <v>0</v>
      </c>
      <c r="D19" s="7">
        <v>0</v>
      </c>
      <c r="E19" s="7">
        <v>1</v>
      </c>
      <c r="F19" s="7">
        <v>12</v>
      </c>
      <c r="G19" s="7">
        <v>114</v>
      </c>
      <c r="H19" s="7">
        <v>94</v>
      </c>
      <c r="I19" s="7">
        <v>112</v>
      </c>
      <c r="J19" s="7">
        <v>41</v>
      </c>
      <c r="K19" s="18">
        <f t="shared" si="2"/>
        <v>374</v>
      </c>
    </row>
    <row r="20" spans="1:11" x14ac:dyDescent="0.25">
      <c r="A20" s="63" t="s">
        <v>22</v>
      </c>
      <c r="B20" s="19">
        <v>0</v>
      </c>
      <c r="C20" s="19">
        <v>0</v>
      </c>
      <c r="D20" s="19">
        <v>0</v>
      </c>
      <c r="E20" s="19">
        <v>8</v>
      </c>
      <c r="F20" s="19">
        <v>309</v>
      </c>
      <c r="G20" s="19">
        <v>243</v>
      </c>
      <c r="H20" s="19">
        <v>180</v>
      </c>
      <c r="I20" s="19">
        <v>145</v>
      </c>
      <c r="J20" s="19">
        <v>42</v>
      </c>
      <c r="K20" s="20">
        <f t="shared" si="2"/>
        <v>927</v>
      </c>
    </row>
    <row r="21" spans="1:11" x14ac:dyDescent="0.25">
      <c r="A21" s="63" t="s">
        <v>24</v>
      </c>
      <c r="B21" s="7">
        <v>0</v>
      </c>
      <c r="C21" s="7">
        <v>0</v>
      </c>
      <c r="D21" s="7">
        <v>0</v>
      </c>
      <c r="E21" s="7">
        <v>0</v>
      </c>
      <c r="F21" s="7">
        <v>0</v>
      </c>
      <c r="G21" s="7">
        <v>8</v>
      </c>
      <c r="H21" s="7">
        <v>12</v>
      </c>
      <c r="I21" s="7">
        <v>19</v>
      </c>
      <c r="J21" s="7">
        <v>2</v>
      </c>
      <c r="K21" s="18">
        <f t="shared" si="2"/>
        <v>41</v>
      </c>
    </row>
    <row r="22" spans="1:11" x14ac:dyDescent="0.25">
      <c r="A22" s="63" t="s">
        <v>27</v>
      </c>
      <c r="B22" s="19">
        <v>0</v>
      </c>
      <c r="C22" s="19">
        <v>69</v>
      </c>
      <c r="D22" s="19">
        <v>429</v>
      </c>
      <c r="E22" s="19">
        <v>712</v>
      </c>
      <c r="F22" s="19">
        <v>709</v>
      </c>
      <c r="G22" s="19">
        <v>1088</v>
      </c>
      <c r="H22" s="19">
        <v>1206</v>
      </c>
      <c r="I22" s="19">
        <v>1239</v>
      </c>
      <c r="J22" s="19">
        <v>275</v>
      </c>
      <c r="K22" s="20">
        <f t="shared" si="2"/>
        <v>5727</v>
      </c>
    </row>
    <row r="23" spans="1:11" x14ac:dyDescent="0.25">
      <c r="A23" s="63" t="s">
        <v>29</v>
      </c>
      <c r="B23" s="7">
        <v>0</v>
      </c>
      <c r="C23" s="7">
        <v>58</v>
      </c>
      <c r="D23" s="7">
        <v>29</v>
      </c>
      <c r="E23" s="7">
        <v>23</v>
      </c>
      <c r="F23" s="7">
        <v>46</v>
      </c>
      <c r="G23" s="7">
        <v>15</v>
      </c>
      <c r="H23" s="7">
        <v>90</v>
      </c>
      <c r="I23" s="7">
        <v>107</v>
      </c>
      <c r="J23" s="7">
        <v>23</v>
      </c>
      <c r="K23" s="18">
        <f t="shared" si="2"/>
        <v>391</v>
      </c>
    </row>
    <row r="24" spans="1:11" x14ac:dyDescent="0.25">
      <c r="A24" s="63" t="s">
        <v>71</v>
      </c>
      <c r="B24" s="19">
        <v>0</v>
      </c>
      <c r="C24" s="19">
        <v>0</v>
      </c>
      <c r="D24" s="19">
        <v>0</v>
      </c>
      <c r="E24" s="19">
        <v>2</v>
      </c>
      <c r="F24" s="19">
        <v>4</v>
      </c>
      <c r="G24" s="19">
        <v>45</v>
      </c>
      <c r="H24" s="19">
        <v>59</v>
      </c>
      <c r="I24" s="19">
        <v>61</v>
      </c>
      <c r="J24" s="19">
        <v>19</v>
      </c>
      <c r="K24" s="20">
        <f t="shared" si="2"/>
        <v>190</v>
      </c>
    </row>
    <row r="25" spans="1:11" x14ac:dyDescent="0.25">
      <c r="A25" s="51" t="s">
        <v>11</v>
      </c>
      <c r="B25" s="7">
        <f>SUM(B26:B31)</f>
        <v>0</v>
      </c>
      <c r="C25" s="7">
        <f t="shared" ref="C25" si="19">SUM(C26:C31)</f>
        <v>0</v>
      </c>
      <c r="D25" s="7">
        <f t="shared" ref="D25" si="20">SUM(D26:D31)</f>
        <v>17</v>
      </c>
      <c r="E25" s="7">
        <f t="shared" ref="E25" si="21">SUM(E26:E31)</f>
        <v>212</v>
      </c>
      <c r="F25" s="7">
        <f t="shared" ref="F25" si="22">SUM(F26:F31)</f>
        <v>306</v>
      </c>
      <c r="G25" s="7">
        <f t="shared" ref="G25" si="23">SUM(G26:G31)</f>
        <v>203</v>
      </c>
      <c r="H25" s="7">
        <f t="shared" ref="H25" si="24">SUM(H26:H31)</f>
        <v>243</v>
      </c>
      <c r="I25" s="7">
        <f t="shared" ref="I25" si="25">SUM(I26:I31)</f>
        <v>257</v>
      </c>
      <c r="J25" s="7">
        <f t="shared" ref="J25" si="26">SUM(J26:J31)</f>
        <v>114</v>
      </c>
      <c r="K25" s="18">
        <f t="shared" si="2"/>
        <v>1352</v>
      </c>
    </row>
    <row r="26" spans="1:11" x14ac:dyDescent="0.25">
      <c r="A26" s="63" t="s">
        <v>21</v>
      </c>
      <c r="B26" s="19">
        <v>0</v>
      </c>
      <c r="C26" s="19">
        <v>0</v>
      </c>
      <c r="D26" s="19">
        <v>0</v>
      </c>
      <c r="E26" s="19">
        <v>0</v>
      </c>
      <c r="F26" s="19">
        <v>37</v>
      </c>
      <c r="G26" s="19">
        <v>76</v>
      </c>
      <c r="H26" s="19">
        <v>37</v>
      </c>
      <c r="I26" s="19">
        <v>0</v>
      </c>
      <c r="J26" s="19">
        <v>5</v>
      </c>
      <c r="K26" s="20">
        <f t="shared" si="2"/>
        <v>155</v>
      </c>
    </row>
    <row r="27" spans="1:11" x14ac:dyDescent="0.25">
      <c r="A27" s="63" t="s">
        <v>22</v>
      </c>
      <c r="B27" s="7">
        <v>0</v>
      </c>
      <c r="C27" s="7">
        <v>0</v>
      </c>
      <c r="D27" s="7">
        <v>6</v>
      </c>
      <c r="E27" s="7">
        <v>46</v>
      </c>
      <c r="F27" s="7">
        <v>35</v>
      </c>
      <c r="G27" s="7">
        <v>26</v>
      </c>
      <c r="H27" s="7">
        <v>18</v>
      </c>
      <c r="I27" s="7">
        <v>12</v>
      </c>
      <c r="J27" s="7">
        <v>0</v>
      </c>
      <c r="K27" s="18">
        <f t="shared" si="2"/>
        <v>143</v>
      </c>
    </row>
    <row r="28" spans="1:11" x14ac:dyDescent="0.25">
      <c r="A28" s="63" t="s">
        <v>24</v>
      </c>
      <c r="B28" s="19">
        <v>0</v>
      </c>
      <c r="C28" s="19">
        <v>0</v>
      </c>
      <c r="D28" s="19">
        <v>0</v>
      </c>
      <c r="E28" s="19">
        <v>0</v>
      </c>
      <c r="F28" s="19">
        <v>4</v>
      </c>
      <c r="G28" s="19">
        <v>43</v>
      </c>
      <c r="H28" s="19">
        <v>9</v>
      </c>
      <c r="I28" s="19">
        <v>0</v>
      </c>
      <c r="J28" s="19">
        <v>0</v>
      </c>
      <c r="K28" s="20">
        <f t="shared" si="2"/>
        <v>56</v>
      </c>
    </row>
    <row r="29" spans="1:11" x14ac:dyDescent="0.25">
      <c r="A29" s="63" t="s">
        <v>27</v>
      </c>
      <c r="B29" s="7">
        <v>0</v>
      </c>
      <c r="C29" s="7">
        <v>0</v>
      </c>
      <c r="D29" s="7">
        <v>10</v>
      </c>
      <c r="E29" s="7">
        <v>151</v>
      </c>
      <c r="F29" s="7">
        <v>83</v>
      </c>
      <c r="G29" s="7">
        <v>23</v>
      </c>
      <c r="H29" s="7">
        <v>49</v>
      </c>
      <c r="I29" s="7">
        <v>53</v>
      </c>
      <c r="J29" s="7">
        <v>69</v>
      </c>
      <c r="K29" s="18">
        <f t="shared" si="2"/>
        <v>438</v>
      </c>
    </row>
    <row r="30" spans="1:11" x14ac:dyDescent="0.25">
      <c r="A30" s="63" t="s">
        <v>29</v>
      </c>
      <c r="B30" s="19">
        <v>0</v>
      </c>
      <c r="C30" s="19">
        <v>0</v>
      </c>
      <c r="D30" s="19">
        <v>0</v>
      </c>
      <c r="E30" s="19">
        <v>14</v>
      </c>
      <c r="F30" s="19">
        <v>8</v>
      </c>
      <c r="G30" s="19">
        <v>0</v>
      </c>
      <c r="H30" s="19">
        <v>118</v>
      </c>
      <c r="I30" s="19">
        <v>187</v>
      </c>
      <c r="J30" s="19">
        <v>39</v>
      </c>
      <c r="K30" s="20">
        <f t="shared" si="2"/>
        <v>366</v>
      </c>
    </row>
    <row r="31" spans="1:11" x14ac:dyDescent="0.25">
      <c r="A31" s="63" t="s">
        <v>71</v>
      </c>
      <c r="B31" s="7">
        <v>0</v>
      </c>
      <c r="C31" s="7">
        <v>0</v>
      </c>
      <c r="D31" s="7">
        <v>1</v>
      </c>
      <c r="E31" s="7">
        <v>1</v>
      </c>
      <c r="F31" s="7">
        <v>139</v>
      </c>
      <c r="G31" s="7">
        <v>35</v>
      </c>
      <c r="H31" s="7">
        <v>12</v>
      </c>
      <c r="I31" s="7">
        <v>5</v>
      </c>
      <c r="J31" s="7">
        <v>1</v>
      </c>
      <c r="K31" s="18">
        <f t="shared" si="2"/>
        <v>194</v>
      </c>
    </row>
    <row r="32" spans="1:11" x14ac:dyDescent="0.25">
      <c r="A32" s="63"/>
      <c r="B32" s="19"/>
      <c r="C32" s="19"/>
      <c r="D32" s="19"/>
      <c r="E32" s="19"/>
      <c r="F32" s="19"/>
      <c r="G32" s="19"/>
      <c r="H32" s="19"/>
      <c r="I32" s="19"/>
      <c r="J32" s="19"/>
      <c r="K32" s="20"/>
    </row>
    <row r="33" spans="1:12" ht="15.75" x14ac:dyDescent="0.25">
      <c r="A33" s="52" t="s">
        <v>30</v>
      </c>
      <c r="B33" s="4">
        <f>SUM(B34:B35)</f>
        <v>273</v>
      </c>
      <c r="C33" s="4">
        <f t="shared" ref="C33:J33" si="27">SUM(C34:C35)</f>
        <v>398</v>
      </c>
      <c r="D33" s="4">
        <f t="shared" si="27"/>
        <v>895</v>
      </c>
      <c r="E33" s="4">
        <f t="shared" si="27"/>
        <v>1440</v>
      </c>
      <c r="F33" s="4">
        <f t="shared" si="27"/>
        <v>2005</v>
      </c>
      <c r="G33" s="4">
        <f t="shared" si="27"/>
        <v>2242</v>
      </c>
      <c r="H33" s="4">
        <f t="shared" si="27"/>
        <v>2389</v>
      </c>
      <c r="I33" s="4">
        <f t="shared" si="27"/>
        <v>2313</v>
      </c>
      <c r="J33" s="4">
        <f t="shared" si="27"/>
        <v>609</v>
      </c>
      <c r="K33" s="15">
        <f t="shared" ref="K33:K50" si="28">SUM(B33:J33)</f>
        <v>12564</v>
      </c>
    </row>
    <row r="34" spans="1:12" x14ac:dyDescent="0.25">
      <c r="A34" s="51" t="s">
        <v>31</v>
      </c>
      <c r="B34" s="19">
        <v>1</v>
      </c>
      <c r="C34" s="19">
        <v>3</v>
      </c>
      <c r="D34" s="19">
        <v>115</v>
      </c>
      <c r="E34" s="19">
        <v>275</v>
      </c>
      <c r="F34" s="19">
        <v>335</v>
      </c>
      <c r="G34" s="19">
        <v>466</v>
      </c>
      <c r="H34" s="19">
        <v>490</v>
      </c>
      <c r="I34" s="19">
        <v>504</v>
      </c>
      <c r="J34" s="19">
        <v>163</v>
      </c>
      <c r="K34" s="20">
        <f t="shared" si="28"/>
        <v>2352</v>
      </c>
    </row>
    <row r="35" spans="1:12" x14ac:dyDescent="0.25">
      <c r="A35" s="51" t="s">
        <v>32</v>
      </c>
      <c r="B35" s="7">
        <v>272</v>
      </c>
      <c r="C35" s="7">
        <v>395</v>
      </c>
      <c r="D35" s="7">
        <v>780</v>
      </c>
      <c r="E35" s="7">
        <v>1165</v>
      </c>
      <c r="F35" s="7">
        <v>1670</v>
      </c>
      <c r="G35" s="7">
        <v>1776</v>
      </c>
      <c r="H35" s="7">
        <v>1899</v>
      </c>
      <c r="I35" s="7">
        <v>1809</v>
      </c>
      <c r="J35" s="7">
        <v>446</v>
      </c>
      <c r="K35" s="18">
        <f t="shared" si="28"/>
        <v>10212</v>
      </c>
    </row>
    <row r="36" spans="1:12" x14ac:dyDescent="0.25">
      <c r="A36" s="63"/>
      <c r="B36" s="19"/>
      <c r="C36" s="19"/>
      <c r="D36" s="19"/>
      <c r="E36" s="19"/>
      <c r="F36" s="19"/>
      <c r="G36" s="19"/>
      <c r="H36" s="19"/>
      <c r="I36" s="19"/>
      <c r="J36" s="19"/>
      <c r="K36" s="20"/>
    </row>
    <row r="37" spans="1:12" ht="15.75" x14ac:dyDescent="0.25">
      <c r="A37" s="52" t="s">
        <v>33</v>
      </c>
      <c r="B37" s="4">
        <v>236</v>
      </c>
      <c r="C37" s="4">
        <v>359</v>
      </c>
      <c r="D37" s="4">
        <v>766</v>
      </c>
      <c r="E37" s="4">
        <v>1386</v>
      </c>
      <c r="F37" s="4">
        <v>1859</v>
      </c>
      <c r="G37" s="4">
        <v>2100</v>
      </c>
      <c r="H37" s="4">
        <v>2266</v>
      </c>
      <c r="I37" s="4">
        <v>2256</v>
      </c>
      <c r="J37" s="4">
        <v>555</v>
      </c>
      <c r="K37" s="15">
        <f t="shared" si="28"/>
        <v>11783</v>
      </c>
    </row>
    <row r="38" spans="1:12" x14ac:dyDescent="0.25">
      <c r="A38" s="51" t="s">
        <v>34</v>
      </c>
      <c r="B38" s="19">
        <v>37</v>
      </c>
      <c r="C38" s="19">
        <v>39</v>
      </c>
      <c r="D38" s="19">
        <v>129</v>
      </c>
      <c r="E38" s="19">
        <v>54</v>
      </c>
      <c r="F38" s="19">
        <v>146</v>
      </c>
      <c r="G38" s="19">
        <v>142</v>
      </c>
      <c r="H38" s="19">
        <v>123</v>
      </c>
      <c r="I38" s="19">
        <v>57</v>
      </c>
      <c r="J38" s="19">
        <v>54</v>
      </c>
      <c r="K38" s="20">
        <f t="shared" si="28"/>
        <v>781</v>
      </c>
    </row>
    <row r="39" spans="1:12" x14ac:dyDescent="0.25">
      <c r="A39" s="51" t="s">
        <v>35</v>
      </c>
      <c r="B39" s="7">
        <v>236</v>
      </c>
      <c r="C39" s="7">
        <v>359</v>
      </c>
      <c r="D39" s="7">
        <v>766</v>
      </c>
      <c r="E39" s="7">
        <v>1386</v>
      </c>
      <c r="F39" s="7">
        <v>1859</v>
      </c>
      <c r="G39" s="7">
        <v>2100</v>
      </c>
      <c r="H39" s="7">
        <v>2266</v>
      </c>
      <c r="I39" s="7">
        <v>2256</v>
      </c>
      <c r="J39" s="7">
        <v>555</v>
      </c>
      <c r="K39" s="18">
        <f t="shared" si="28"/>
        <v>11783</v>
      </c>
    </row>
    <row r="40" spans="1:12" x14ac:dyDescent="0.25">
      <c r="A40" s="91"/>
      <c r="B40" s="16"/>
      <c r="C40" s="16"/>
      <c r="D40" s="16"/>
      <c r="E40" s="16"/>
      <c r="F40" s="16"/>
      <c r="G40" s="16"/>
      <c r="H40" s="16"/>
      <c r="I40" s="16"/>
      <c r="J40" s="16"/>
      <c r="K40" s="17"/>
    </row>
    <row r="41" spans="1:12" ht="15.75" x14ac:dyDescent="0.25">
      <c r="A41" s="52" t="s">
        <v>108</v>
      </c>
      <c r="B41" s="92">
        <v>236</v>
      </c>
      <c r="C41" s="92">
        <v>359</v>
      </c>
      <c r="D41" s="92">
        <v>766</v>
      </c>
      <c r="E41" s="4">
        <v>1386</v>
      </c>
      <c r="F41" s="4">
        <v>1859</v>
      </c>
      <c r="G41" s="4">
        <v>2100</v>
      </c>
      <c r="H41" s="4">
        <v>2266</v>
      </c>
      <c r="I41" s="4">
        <v>2256</v>
      </c>
      <c r="J41" s="4">
        <v>555</v>
      </c>
      <c r="K41" s="15">
        <f t="shared" si="28"/>
        <v>11783</v>
      </c>
      <c r="L41" s="128"/>
    </row>
    <row r="42" spans="1:12" x14ac:dyDescent="0.25">
      <c r="A42" s="51" t="s">
        <v>36</v>
      </c>
      <c r="B42" s="16">
        <v>29</v>
      </c>
      <c r="C42" s="16">
        <v>53</v>
      </c>
      <c r="D42" s="16">
        <v>158</v>
      </c>
      <c r="E42" s="16">
        <v>157</v>
      </c>
      <c r="F42" s="16">
        <v>236</v>
      </c>
      <c r="G42" s="16">
        <v>251</v>
      </c>
      <c r="H42" s="16">
        <v>407</v>
      </c>
      <c r="I42" s="16">
        <v>344</v>
      </c>
      <c r="J42" s="16">
        <v>67</v>
      </c>
      <c r="K42" s="17">
        <f t="shared" si="28"/>
        <v>1702</v>
      </c>
    </row>
    <row r="43" spans="1:12" x14ac:dyDescent="0.25">
      <c r="A43" s="63" t="s">
        <v>37</v>
      </c>
      <c r="B43" s="7">
        <v>4</v>
      </c>
      <c r="C43" s="7">
        <v>1</v>
      </c>
      <c r="D43" s="7">
        <v>6</v>
      </c>
      <c r="E43" s="7">
        <v>5</v>
      </c>
      <c r="F43" s="7">
        <v>10</v>
      </c>
      <c r="G43" s="7">
        <v>7</v>
      </c>
      <c r="H43" s="7">
        <v>5</v>
      </c>
      <c r="I43" s="7">
        <v>2</v>
      </c>
      <c r="J43" s="7">
        <v>0</v>
      </c>
      <c r="K43" s="18">
        <f t="shared" si="28"/>
        <v>40</v>
      </c>
    </row>
    <row r="44" spans="1:12" x14ac:dyDescent="0.25">
      <c r="A44" s="63" t="s">
        <v>38</v>
      </c>
      <c r="B44" s="16">
        <v>25</v>
      </c>
      <c r="C44" s="16">
        <v>52</v>
      </c>
      <c r="D44" s="16">
        <v>152</v>
      </c>
      <c r="E44" s="16">
        <v>152</v>
      </c>
      <c r="F44" s="16">
        <v>226</v>
      </c>
      <c r="G44" s="16">
        <v>244</v>
      </c>
      <c r="H44" s="16">
        <v>402</v>
      </c>
      <c r="I44" s="16">
        <v>342</v>
      </c>
      <c r="J44" s="16">
        <v>67</v>
      </c>
      <c r="K44" s="17">
        <f t="shared" si="28"/>
        <v>1662</v>
      </c>
    </row>
    <row r="45" spans="1:12" x14ac:dyDescent="0.25">
      <c r="A45" s="51" t="s">
        <v>39</v>
      </c>
      <c r="B45" s="93">
        <v>183</v>
      </c>
      <c r="C45" s="93">
        <v>261</v>
      </c>
      <c r="D45" s="93">
        <v>515</v>
      </c>
      <c r="E45" s="7">
        <v>1013</v>
      </c>
      <c r="F45" s="7">
        <v>1206</v>
      </c>
      <c r="G45" s="7">
        <v>1413</v>
      </c>
      <c r="H45" s="7">
        <v>1287</v>
      </c>
      <c r="I45" s="7">
        <v>1343</v>
      </c>
      <c r="J45" s="7">
        <v>279</v>
      </c>
      <c r="K45" s="18">
        <f t="shared" si="28"/>
        <v>7500</v>
      </c>
    </row>
    <row r="46" spans="1:12" x14ac:dyDescent="0.25">
      <c r="A46" s="63" t="s">
        <v>37</v>
      </c>
      <c r="B46" s="94">
        <v>6</v>
      </c>
      <c r="C46" s="94">
        <v>7</v>
      </c>
      <c r="D46" s="94">
        <v>6</v>
      </c>
      <c r="E46" s="94">
        <v>10</v>
      </c>
      <c r="F46" s="94">
        <v>15</v>
      </c>
      <c r="G46" s="94">
        <v>7</v>
      </c>
      <c r="H46" s="94">
        <v>9</v>
      </c>
      <c r="I46" s="94">
        <v>6</v>
      </c>
      <c r="J46" s="94">
        <v>1</v>
      </c>
      <c r="K46" s="17">
        <f t="shared" si="28"/>
        <v>67</v>
      </c>
    </row>
    <row r="47" spans="1:12" x14ac:dyDescent="0.25">
      <c r="A47" s="63" t="s">
        <v>38</v>
      </c>
      <c r="B47" s="93">
        <v>177</v>
      </c>
      <c r="C47" s="93">
        <v>254</v>
      </c>
      <c r="D47" s="93">
        <v>509</v>
      </c>
      <c r="E47" s="7">
        <v>1003</v>
      </c>
      <c r="F47" s="7">
        <v>1191</v>
      </c>
      <c r="G47" s="7">
        <v>1406</v>
      </c>
      <c r="H47" s="7">
        <v>1278</v>
      </c>
      <c r="I47" s="7">
        <v>1337</v>
      </c>
      <c r="J47" s="93">
        <v>278</v>
      </c>
      <c r="K47" s="18">
        <f t="shared" si="28"/>
        <v>7433</v>
      </c>
    </row>
    <row r="48" spans="1:12" x14ac:dyDescent="0.25">
      <c r="A48" s="51" t="s">
        <v>40</v>
      </c>
      <c r="B48" s="16">
        <v>24</v>
      </c>
      <c r="C48" s="16">
        <v>45</v>
      </c>
      <c r="D48" s="16">
        <v>93</v>
      </c>
      <c r="E48" s="16">
        <v>216</v>
      </c>
      <c r="F48" s="16">
        <v>417</v>
      </c>
      <c r="G48" s="16">
        <v>436</v>
      </c>
      <c r="H48" s="16">
        <v>572</v>
      </c>
      <c r="I48" s="16">
        <v>569</v>
      </c>
      <c r="J48" s="16">
        <v>209</v>
      </c>
      <c r="K48" s="17">
        <f t="shared" si="28"/>
        <v>2581</v>
      </c>
    </row>
    <row r="49" spans="1:11" x14ac:dyDescent="0.25">
      <c r="A49" s="63" t="s">
        <v>37</v>
      </c>
      <c r="B49" s="93">
        <v>0</v>
      </c>
      <c r="C49" s="93">
        <v>1</v>
      </c>
      <c r="D49" s="93">
        <v>0</v>
      </c>
      <c r="E49" s="93">
        <v>0</v>
      </c>
      <c r="F49" s="93">
        <v>3</v>
      </c>
      <c r="G49" s="93">
        <v>2</v>
      </c>
      <c r="H49" s="93">
        <v>2</v>
      </c>
      <c r="I49" s="93">
        <v>0</v>
      </c>
      <c r="J49" s="93">
        <v>0</v>
      </c>
      <c r="K49" s="18">
        <f t="shared" si="28"/>
        <v>8</v>
      </c>
    </row>
    <row r="50" spans="1:11" ht="15.75" thickBot="1" x14ac:dyDescent="0.3">
      <c r="A50" s="65" t="s">
        <v>38</v>
      </c>
      <c r="B50" s="95">
        <v>24</v>
      </c>
      <c r="C50" s="95">
        <v>44</v>
      </c>
      <c r="D50" s="95">
        <v>93</v>
      </c>
      <c r="E50" s="95">
        <v>216</v>
      </c>
      <c r="F50" s="95">
        <v>414</v>
      </c>
      <c r="G50" s="95">
        <v>434</v>
      </c>
      <c r="H50" s="95">
        <v>570</v>
      </c>
      <c r="I50" s="95">
        <v>569</v>
      </c>
      <c r="J50" s="95">
        <v>209</v>
      </c>
      <c r="K50" s="96">
        <f t="shared" si="28"/>
        <v>2573</v>
      </c>
    </row>
    <row r="108" spans="1:7" x14ac:dyDescent="0.25">
      <c r="A108" s="12"/>
      <c r="B108" s="12"/>
      <c r="C108" s="12"/>
      <c r="D108" s="12"/>
      <c r="E108" s="12"/>
      <c r="F108" s="12"/>
      <c r="G108" s="12"/>
    </row>
    <row r="109" spans="1:7" ht="21" x14ac:dyDescent="0.25">
      <c r="A109" s="1"/>
      <c r="B109" s="12"/>
      <c r="C109" s="12"/>
      <c r="D109" s="12"/>
      <c r="E109" s="12"/>
      <c r="F109" s="12"/>
      <c r="G109" s="12"/>
    </row>
    <row r="110" spans="1:7" x14ac:dyDescent="0.25">
      <c r="A110" s="12"/>
      <c r="B110" s="12"/>
      <c r="C110" s="12"/>
      <c r="D110" s="12"/>
      <c r="E110" s="12"/>
      <c r="F110" s="12"/>
      <c r="G110" s="12"/>
    </row>
    <row r="111" spans="1:7" x14ac:dyDescent="0.25">
      <c r="A111" s="13"/>
      <c r="B111" s="13"/>
      <c r="C111" s="13"/>
      <c r="D111" s="13"/>
      <c r="E111" s="13"/>
      <c r="F111" s="13"/>
      <c r="G111" s="13"/>
    </row>
    <row r="112" spans="1:7" x14ac:dyDescent="0.25">
      <c r="A112" s="14"/>
      <c r="B112" s="14"/>
      <c r="C112" s="14"/>
      <c r="D112" s="14"/>
      <c r="E112" s="14"/>
      <c r="F112" s="14"/>
      <c r="G112" s="14"/>
    </row>
    <row r="113" spans="1:7" x14ac:dyDescent="0.25">
      <c r="A113" s="13"/>
      <c r="B113" s="13"/>
      <c r="C113" s="13"/>
      <c r="D113" s="13"/>
      <c r="E113" s="13"/>
      <c r="F113" s="13"/>
      <c r="G113" s="13"/>
    </row>
    <row r="114" spans="1:7" ht="17.25" x14ac:dyDescent="0.25">
      <c r="A114" s="21"/>
      <c r="B114" s="21"/>
      <c r="C114" s="21"/>
      <c r="D114" s="21"/>
      <c r="E114" s="21"/>
      <c r="F114" s="21"/>
      <c r="G114" s="21"/>
    </row>
    <row r="115" spans="1:7" ht="17.25" x14ac:dyDescent="0.25">
      <c r="A115" s="21"/>
      <c r="B115" s="21"/>
      <c r="C115" s="21"/>
      <c r="D115" s="21"/>
      <c r="E115" s="21"/>
      <c r="F115" s="21"/>
      <c r="G115" s="21"/>
    </row>
    <row r="116" spans="1:7" ht="17.25" x14ac:dyDescent="0.25">
      <c r="A116" s="22"/>
      <c r="B116" s="23"/>
      <c r="C116" s="23"/>
      <c r="D116" s="23"/>
      <c r="E116" s="23"/>
      <c r="F116" s="23"/>
      <c r="G116" s="23"/>
    </row>
    <row r="117" spans="1:7" ht="17.25" x14ac:dyDescent="0.25">
      <c r="A117" s="21"/>
      <c r="B117" s="21"/>
      <c r="C117" s="21"/>
      <c r="D117" s="21"/>
      <c r="E117" s="21"/>
      <c r="F117" s="21"/>
      <c r="G117" s="21"/>
    </row>
    <row r="118" spans="1:7" ht="17.25" x14ac:dyDescent="0.25">
      <c r="A118" s="21"/>
      <c r="B118" s="21"/>
      <c r="C118" s="21"/>
      <c r="D118" s="21"/>
      <c r="E118" s="21"/>
      <c r="F118" s="21"/>
      <c r="G118" s="21"/>
    </row>
    <row r="119" spans="1:7" ht="17.25" x14ac:dyDescent="0.25">
      <c r="A119" s="22"/>
      <c r="B119" s="23"/>
      <c r="C119" s="23"/>
      <c r="D119" s="23"/>
      <c r="E119" s="23"/>
      <c r="F119" s="23"/>
      <c r="G119" s="23"/>
    </row>
    <row r="120" spans="1:7" ht="17.25" x14ac:dyDescent="0.25">
      <c r="A120" s="22"/>
      <c r="B120" s="23"/>
      <c r="C120" s="23"/>
      <c r="D120" s="23"/>
      <c r="E120" s="23"/>
      <c r="F120" s="23"/>
      <c r="G120" s="23"/>
    </row>
  </sheetData>
  <mergeCells count="1">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7AA36-052C-410E-91F3-837E07A4532E}">
  <dimension ref="A1:N52"/>
  <sheetViews>
    <sheetView zoomScaleNormal="100" workbookViewId="0">
      <selection sqref="A1:K1"/>
    </sheetView>
  </sheetViews>
  <sheetFormatPr defaultRowHeight="15" x14ac:dyDescent="0.25"/>
  <cols>
    <col min="1" max="1" width="51" customWidth="1"/>
    <col min="2" max="11" width="10.5703125" customWidth="1"/>
  </cols>
  <sheetData>
    <row r="1" spans="1:14" ht="21.75" thickBot="1" x14ac:dyDescent="0.3">
      <c r="A1" s="139" t="s">
        <v>41</v>
      </c>
      <c r="B1" s="139"/>
      <c r="C1" s="139"/>
      <c r="D1" s="139"/>
      <c r="E1" s="139"/>
      <c r="F1" s="139"/>
      <c r="G1" s="139"/>
      <c r="H1" s="139"/>
      <c r="I1" s="139"/>
      <c r="J1" s="139"/>
      <c r="K1" s="139"/>
    </row>
    <row r="2" spans="1:14" ht="30.75" thickBot="1" x14ac:dyDescent="0.3">
      <c r="A2" s="48"/>
      <c r="B2" s="49" t="s">
        <v>15</v>
      </c>
      <c r="C2" s="49" t="s">
        <v>16</v>
      </c>
      <c r="D2" s="49" t="s">
        <v>17</v>
      </c>
      <c r="E2" s="49" t="s">
        <v>109</v>
      </c>
      <c r="F2" s="49" t="s">
        <v>110</v>
      </c>
      <c r="G2" s="49" t="s">
        <v>111</v>
      </c>
      <c r="H2" s="49" t="s">
        <v>112</v>
      </c>
      <c r="I2" s="49" t="s">
        <v>113</v>
      </c>
      <c r="J2" s="49" t="s">
        <v>107</v>
      </c>
      <c r="K2" s="62" t="s">
        <v>6</v>
      </c>
    </row>
    <row r="3" spans="1:14" ht="15.75" x14ac:dyDescent="0.25">
      <c r="A3" s="52" t="s">
        <v>114</v>
      </c>
      <c r="B3" s="97">
        <f>B4+B8+B12+B16</f>
        <v>236</v>
      </c>
      <c r="C3" s="97">
        <f t="shared" ref="C3:J3" si="0">C4+C8+C12+C16</f>
        <v>359</v>
      </c>
      <c r="D3" s="97">
        <f t="shared" si="0"/>
        <v>766</v>
      </c>
      <c r="E3" s="97">
        <f t="shared" si="0"/>
        <v>1386</v>
      </c>
      <c r="F3" s="97">
        <f>F4+F8+F12+F16</f>
        <v>1859</v>
      </c>
      <c r="G3" s="97">
        <f t="shared" si="0"/>
        <v>2100</v>
      </c>
      <c r="H3" s="97">
        <f t="shared" si="0"/>
        <v>2266</v>
      </c>
      <c r="I3" s="97">
        <f t="shared" si="0"/>
        <v>2256</v>
      </c>
      <c r="J3" s="97">
        <f t="shared" si="0"/>
        <v>555</v>
      </c>
      <c r="K3" s="98">
        <f>SUM(B3:J3)</f>
        <v>11783</v>
      </c>
    </row>
    <row r="4" spans="1:14" x14ac:dyDescent="0.25">
      <c r="A4" s="51" t="s">
        <v>8</v>
      </c>
      <c r="B4" s="99">
        <f>SUM(B5:B7)</f>
        <v>236</v>
      </c>
      <c r="C4" s="99">
        <f t="shared" ref="C4:J4" si="1">SUM(C5:C7)</f>
        <v>130</v>
      </c>
      <c r="D4" s="99">
        <f t="shared" si="1"/>
        <v>230</v>
      </c>
      <c r="E4" s="99">
        <f t="shared" si="1"/>
        <v>268</v>
      </c>
      <c r="F4" s="99">
        <f t="shared" si="1"/>
        <v>433</v>
      </c>
      <c r="G4" s="99">
        <f t="shared" si="1"/>
        <v>290</v>
      </c>
      <c r="H4" s="99">
        <f t="shared" si="1"/>
        <v>299</v>
      </c>
      <c r="I4" s="99">
        <f t="shared" si="1"/>
        <v>349</v>
      </c>
      <c r="J4" s="99">
        <f t="shared" si="1"/>
        <v>76</v>
      </c>
      <c r="K4" s="100">
        <f t="shared" ref="K4:K19" si="2">SUM(B4:J4)</f>
        <v>2311</v>
      </c>
    </row>
    <row r="5" spans="1:14" x14ac:dyDescent="0.25">
      <c r="A5" s="63" t="s">
        <v>36</v>
      </c>
      <c r="B5" s="101">
        <v>29</v>
      </c>
      <c r="C5" s="101">
        <v>27</v>
      </c>
      <c r="D5" s="101">
        <v>30</v>
      </c>
      <c r="E5" s="101">
        <v>27</v>
      </c>
      <c r="F5" s="101">
        <v>32</v>
      </c>
      <c r="G5" s="101">
        <v>18</v>
      </c>
      <c r="H5" s="102">
        <v>42</v>
      </c>
      <c r="I5" s="102">
        <v>32</v>
      </c>
      <c r="J5" s="102">
        <v>7</v>
      </c>
      <c r="K5" s="103">
        <f t="shared" si="2"/>
        <v>244</v>
      </c>
      <c r="N5" s="129"/>
    </row>
    <row r="6" spans="1:14" x14ac:dyDescent="0.25">
      <c r="A6" s="63" t="s">
        <v>39</v>
      </c>
      <c r="B6" s="99">
        <v>183</v>
      </c>
      <c r="C6" s="99">
        <v>91</v>
      </c>
      <c r="D6" s="99">
        <v>169</v>
      </c>
      <c r="E6" s="99">
        <v>183</v>
      </c>
      <c r="F6" s="99">
        <v>271</v>
      </c>
      <c r="G6" s="99">
        <v>199</v>
      </c>
      <c r="H6" s="99">
        <v>197</v>
      </c>
      <c r="I6" s="99">
        <v>229</v>
      </c>
      <c r="J6" s="99">
        <v>38</v>
      </c>
      <c r="K6" s="100">
        <f t="shared" si="2"/>
        <v>1560</v>
      </c>
      <c r="N6" s="129"/>
    </row>
    <row r="7" spans="1:14" x14ac:dyDescent="0.25">
      <c r="A7" s="63" t="s">
        <v>40</v>
      </c>
      <c r="B7" s="101">
        <v>24</v>
      </c>
      <c r="C7" s="101">
        <v>12</v>
      </c>
      <c r="D7" s="101">
        <v>31</v>
      </c>
      <c r="E7" s="101">
        <v>58</v>
      </c>
      <c r="F7" s="101">
        <v>130</v>
      </c>
      <c r="G7" s="101">
        <v>73</v>
      </c>
      <c r="H7" s="102">
        <v>60</v>
      </c>
      <c r="I7" s="102">
        <v>88</v>
      </c>
      <c r="J7" s="102">
        <v>31</v>
      </c>
      <c r="K7" s="103">
        <f t="shared" si="2"/>
        <v>507</v>
      </c>
      <c r="N7" s="129"/>
    </row>
    <row r="8" spans="1:14" x14ac:dyDescent="0.25">
      <c r="A8" s="51" t="s">
        <v>9</v>
      </c>
      <c r="B8" s="99">
        <f>SUM(B9:B11)</f>
        <v>0</v>
      </c>
      <c r="C8" s="99">
        <f t="shared" ref="C8" si="3">SUM(C9:C11)</f>
        <v>131</v>
      </c>
      <c r="D8" s="99">
        <f t="shared" ref="D8" si="4">SUM(D9:D11)</f>
        <v>186</v>
      </c>
      <c r="E8" s="99">
        <f t="shared" ref="E8" si="5">SUM(E9:E11)</f>
        <v>203</v>
      </c>
      <c r="F8" s="99">
        <f t="shared" ref="F8" si="6">SUM(F9:F11)</f>
        <v>147</v>
      </c>
      <c r="G8" s="99">
        <f t="shared" ref="G8" si="7">SUM(G9:G11)</f>
        <v>134</v>
      </c>
      <c r="H8" s="99">
        <f t="shared" ref="H8" si="8">SUM(H9:H11)</f>
        <v>100</v>
      </c>
      <c r="I8" s="99">
        <f t="shared" ref="I8" si="9">SUM(I9:I11)</f>
        <v>1</v>
      </c>
      <c r="J8" s="99">
        <f t="shared" ref="J8" si="10">SUM(J9:J11)</f>
        <v>0</v>
      </c>
      <c r="K8" s="100">
        <f t="shared" si="2"/>
        <v>902</v>
      </c>
    </row>
    <row r="9" spans="1:14" x14ac:dyDescent="0.25">
      <c r="A9" s="63" t="s">
        <v>36</v>
      </c>
      <c r="B9" s="101">
        <v>0</v>
      </c>
      <c r="C9" s="101">
        <v>13</v>
      </c>
      <c r="D9" s="101">
        <v>63</v>
      </c>
      <c r="E9" s="101">
        <v>50</v>
      </c>
      <c r="F9" s="101">
        <v>38</v>
      </c>
      <c r="G9" s="101">
        <v>23</v>
      </c>
      <c r="H9" s="101">
        <v>18</v>
      </c>
      <c r="I9" s="101">
        <v>0</v>
      </c>
      <c r="J9" s="101">
        <v>0</v>
      </c>
      <c r="K9" s="104">
        <f t="shared" si="2"/>
        <v>205</v>
      </c>
    </row>
    <row r="10" spans="1:14" x14ac:dyDescent="0.25">
      <c r="A10" s="63" t="s">
        <v>39</v>
      </c>
      <c r="B10" s="99">
        <v>0</v>
      </c>
      <c r="C10" s="99">
        <v>112</v>
      </c>
      <c r="D10" s="99">
        <v>117</v>
      </c>
      <c r="E10" s="99">
        <v>116</v>
      </c>
      <c r="F10" s="99">
        <v>90</v>
      </c>
      <c r="G10" s="99">
        <v>93</v>
      </c>
      <c r="H10" s="99">
        <v>63</v>
      </c>
      <c r="I10" s="99">
        <v>1</v>
      </c>
      <c r="J10" s="99">
        <v>0</v>
      </c>
      <c r="K10" s="100">
        <f t="shared" si="2"/>
        <v>592</v>
      </c>
    </row>
    <row r="11" spans="1:14" x14ac:dyDescent="0.25">
      <c r="A11" s="63" t="s">
        <v>40</v>
      </c>
      <c r="B11" s="101">
        <v>0</v>
      </c>
      <c r="C11" s="101">
        <v>6</v>
      </c>
      <c r="D11" s="101">
        <v>6</v>
      </c>
      <c r="E11" s="101">
        <v>37</v>
      </c>
      <c r="F11" s="101">
        <v>19</v>
      </c>
      <c r="G11" s="101">
        <v>18</v>
      </c>
      <c r="H11" s="101">
        <v>19</v>
      </c>
      <c r="I11" s="101">
        <v>0</v>
      </c>
      <c r="J11" s="101">
        <v>0</v>
      </c>
      <c r="K11" s="104">
        <f t="shared" si="2"/>
        <v>105</v>
      </c>
    </row>
    <row r="12" spans="1:14" x14ac:dyDescent="0.25">
      <c r="A12" s="51" t="s">
        <v>10</v>
      </c>
      <c r="B12" s="99">
        <f>SUM(B13:B15)</f>
        <v>0</v>
      </c>
      <c r="C12" s="99">
        <f t="shared" ref="C12" si="11">SUM(C13:C15)</f>
        <v>98</v>
      </c>
      <c r="D12" s="99">
        <f t="shared" ref="D12" si="12">SUM(D13:D15)</f>
        <v>335</v>
      </c>
      <c r="E12" s="99">
        <f t="shared" ref="E12" si="13">SUM(E13:E15)</f>
        <v>706</v>
      </c>
      <c r="F12" s="99">
        <f t="shared" ref="F12" si="14">SUM(F13:F15)</f>
        <v>978</v>
      </c>
      <c r="G12" s="99">
        <f t="shared" ref="G12" si="15">SUM(G13:G15)</f>
        <v>1478</v>
      </c>
      <c r="H12" s="99">
        <f t="shared" ref="H12" si="16">SUM(H13:H15)</f>
        <v>1626</v>
      </c>
      <c r="I12" s="99">
        <f t="shared" ref="I12" si="17">SUM(I13:I15)</f>
        <v>1652</v>
      </c>
      <c r="J12" s="99">
        <f t="shared" ref="J12" si="18">SUM(J13:J15)</f>
        <v>365</v>
      </c>
      <c r="K12" s="100">
        <f t="shared" si="2"/>
        <v>7238</v>
      </c>
    </row>
    <row r="13" spans="1:14" x14ac:dyDescent="0.25">
      <c r="A13" s="63" t="s">
        <v>36</v>
      </c>
      <c r="B13" s="101">
        <v>0</v>
      </c>
      <c r="C13" s="101">
        <v>13</v>
      </c>
      <c r="D13" s="101">
        <v>61</v>
      </c>
      <c r="E13" s="101">
        <v>48</v>
      </c>
      <c r="F13" s="101">
        <v>138</v>
      </c>
      <c r="G13" s="101">
        <v>180</v>
      </c>
      <c r="H13" s="101">
        <v>293</v>
      </c>
      <c r="I13" s="101">
        <v>289</v>
      </c>
      <c r="J13" s="101">
        <v>46</v>
      </c>
      <c r="K13" s="104">
        <f t="shared" si="2"/>
        <v>1068</v>
      </c>
    </row>
    <row r="14" spans="1:14" x14ac:dyDescent="0.25">
      <c r="A14" s="63" t="s">
        <v>39</v>
      </c>
      <c r="B14" s="99">
        <v>0</v>
      </c>
      <c r="C14" s="99">
        <v>58</v>
      </c>
      <c r="D14" s="99">
        <v>218</v>
      </c>
      <c r="E14" s="99">
        <v>566</v>
      </c>
      <c r="F14" s="99">
        <v>621</v>
      </c>
      <c r="G14" s="99">
        <v>976</v>
      </c>
      <c r="H14" s="99">
        <v>869</v>
      </c>
      <c r="I14" s="99">
        <v>951</v>
      </c>
      <c r="J14" s="99">
        <v>192</v>
      </c>
      <c r="K14" s="100">
        <f t="shared" si="2"/>
        <v>4451</v>
      </c>
    </row>
    <row r="15" spans="1:14" x14ac:dyDescent="0.25">
      <c r="A15" s="63" t="s">
        <v>40</v>
      </c>
      <c r="B15" s="101">
        <v>0</v>
      </c>
      <c r="C15" s="101">
        <v>27</v>
      </c>
      <c r="D15" s="101">
        <v>56</v>
      </c>
      <c r="E15" s="101">
        <v>92</v>
      </c>
      <c r="F15" s="101">
        <v>219</v>
      </c>
      <c r="G15" s="101">
        <v>322</v>
      </c>
      <c r="H15" s="102">
        <v>464</v>
      </c>
      <c r="I15" s="102">
        <v>412</v>
      </c>
      <c r="J15" s="102">
        <v>127</v>
      </c>
      <c r="K15" s="103">
        <f t="shared" si="2"/>
        <v>1719</v>
      </c>
    </row>
    <row r="16" spans="1:14" x14ac:dyDescent="0.25">
      <c r="A16" s="51" t="s">
        <v>11</v>
      </c>
      <c r="B16" s="99">
        <f>SUM(B17:B19)</f>
        <v>0</v>
      </c>
      <c r="C16" s="99">
        <f t="shared" ref="C16" si="19">SUM(C17:C19)</f>
        <v>0</v>
      </c>
      <c r="D16" s="99">
        <f t="shared" ref="D16" si="20">SUM(D17:D19)</f>
        <v>15</v>
      </c>
      <c r="E16" s="99">
        <f t="shared" ref="E16" si="21">SUM(E17:E19)</f>
        <v>209</v>
      </c>
      <c r="F16" s="99">
        <f t="shared" ref="F16" si="22">SUM(F17:F19)</f>
        <v>301</v>
      </c>
      <c r="G16" s="99">
        <f t="shared" ref="G16" si="23">SUM(G17:G19)</f>
        <v>198</v>
      </c>
      <c r="H16" s="99">
        <f t="shared" ref="H16" si="24">SUM(H17:H19)</f>
        <v>241</v>
      </c>
      <c r="I16" s="99">
        <f t="shared" ref="I16" si="25">SUM(I17:I19)</f>
        <v>254</v>
      </c>
      <c r="J16" s="99">
        <f t="shared" ref="J16" si="26">SUM(J17:J19)</f>
        <v>114</v>
      </c>
      <c r="K16" s="100">
        <f t="shared" si="2"/>
        <v>1332</v>
      </c>
    </row>
    <row r="17" spans="1:14" x14ac:dyDescent="0.25">
      <c r="A17" s="63" t="s">
        <v>36</v>
      </c>
      <c r="B17" s="101">
        <v>0</v>
      </c>
      <c r="C17" s="101">
        <v>0</v>
      </c>
      <c r="D17" s="101">
        <v>4</v>
      </c>
      <c r="E17" s="101">
        <v>32</v>
      </c>
      <c r="F17" s="101">
        <v>28</v>
      </c>
      <c r="G17" s="101">
        <v>30</v>
      </c>
      <c r="H17" s="102">
        <v>54</v>
      </c>
      <c r="I17" s="102">
        <v>23</v>
      </c>
      <c r="J17" s="102">
        <v>14</v>
      </c>
      <c r="K17" s="103">
        <f t="shared" si="2"/>
        <v>185</v>
      </c>
    </row>
    <row r="18" spans="1:14" x14ac:dyDescent="0.25">
      <c r="A18" s="63" t="s">
        <v>39</v>
      </c>
      <c r="B18" s="99">
        <v>0</v>
      </c>
      <c r="C18" s="99">
        <v>0</v>
      </c>
      <c r="D18" s="99">
        <v>11</v>
      </c>
      <c r="E18" s="99">
        <v>148</v>
      </c>
      <c r="F18" s="99">
        <v>224</v>
      </c>
      <c r="G18" s="99">
        <v>145</v>
      </c>
      <c r="H18" s="99">
        <v>158</v>
      </c>
      <c r="I18" s="99">
        <v>162</v>
      </c>
      <c r="J18" s="99">
        <v>49</v>
      </c>
      <c r="K18" s="100">
        <f t="shared" si="2"/>
        <v>897</v>
      </c>
    </row>
    <row r="19" spans="1:14" x14ac:dyDescent="0.25">
      <c r="A19" s="63" t="s">
        <v>40</v>
      </c>
      <c r="B19" s="101">
        <v>0</v>
      </c>
      <c r="C19" s="101">
        <v>0</v>
      </c>
      <c r="D19" s="101">
        <v>0</v>
      </c>
      <c r="E19" s="101">
        <v>29</v>
      </c>
      <c r="F19" s="101">
        <v>49</v>
      </c>
      <c r="G19" s="101">
        <v>23</v>
      </c>
      <c r="H19" s="101">
        <v>29</v>
      </c>
      <c r="I19" s="101">
        <v>69</v>
      </c>
      <c r="J19" s="101">
        <v>51</v>
      </c>
      <c r="K19" s="104">
        <f t="shared" si="2"/>
        <v>250</v>
      </c>
    </row>
    <row r="20" spans="1:14" x14ac:dyDescent="0.25">
      <c r="A20" s="63"/>
      <c r="B20" s="99"/>
      <c r="C20" s="99"/>
      <c r="D20" s="99"/>
      <c r="E20" s="99"/>
      <c r="F20" s="99"/>
      <c r="G20" s="99"/>
      <c r="H20" s="99"/>
      <c r="I20" s="99"/>
      <c r="J20" s="99"/>
      <c r="K20" s="100"/>
    </row>
    <row r="21" spans="1:14" ht="15.75" x14ac:dyDescent="0.25">
      <c r="A21" s="52" t="s">
        <v>42</v>
      </c>
      <c r="B21" s="97">
        <v>193</v>
      </c>
      <c r="C21" s="97">
        <v>254</v>
      </c>
      <c r="D21" s="97">
        <v>455</v>
      </c>
      <c r="E21" s="97">
        <v>667</v>
      </c>
      <c r="F21" s="97">
        <v>876</v>
      </c>
      <c r="G21" s="97">
        <v>935</v>
      </c>
      <c r="H21" s="105">
        <v>932</v>
      </c>
      <c r="I21" s="105">
        <v>950</v>
      </c>
      <c r="J21" s="105">
        <v>201</v>
      </c>
      <c r="K21" s="98">
        <f>SUM(B21:J21)</f>
        <v>5463</v>
      </c>
    </row>
    <row r="22" spans="1:14" x14ac:dyDescent="0.25">
      <c r="A22" s="51"/>
      <c r="B22" s="99"/>
      <c r="C22" s="99"/>
      <c r="D22" s="99"/>
      <c r="E22" s="99"/>
      <c r="F22" s="99"/>
      <c r="G22" s="99"/>
      <c r="H22" s="99"/>
      <c r="I22" s="99"/>
      <c r="J22" s="99"/>
      <c r="K22" s="100"/>
    </row>
    <row r="23" spans="1:14" ht="15.75" x14ac:dyDescent="0.25">
      <c r="A23" s="52" t="s">
        <v>43</v>
      </c>
      <c r="B23" s="97">
        <f>SUM(B24+B29)</f>
        <v>273</v>
      </c>
      <c r="C23" s="97">
        <f t="shared" ref="C23:J23" si="27">SUM(C24+C29)</f>
        <v>398</v>
      </c>
      <c r="D23" s="97">
        <f t="shared" si="27"/>
        <v>895</v>
      </c>
      <c r="E23" s="97">
        <f t="shared" si="27"/>
        <v>1440</v>
      </c>
      <c r="F23" s="97">
        <f t="shared" si="27"/>
        <v>2005</v>
      </c>
      <c r="G23" s="97">
        <f t="shared" si="27"/>
        <v>2242</v>
      </c>
      <c r="H23" s="97">
        <f t="shared" si="27"/>
        <v>2389</v>
      </c>
      <c r="I23" s="97">
        <f t="shared" si="27"/>
        <v>2313</v>
      </c>
      <c r="J23" s="97">
        <f t="shared" si="27"/>
        <v>609</v>
      </c>
      <c r="K23" s="98">
        <f>SUM(K24+K29)</f>
        <v>12564</v>
      </c>
    </row>
    <row r="24" spans="1:14" x14ac:dyDescent="0.25">
      <c r="A24" s="51" t="s">
        <v>44</v>
      </c>
      <c r="B24" s="99">
        <f>SUM(B25:B28)</f>
        <v>210</v>
      </c>
      <c r="C24" s="99">
        <f t="shared" ref="C24:I24" si="28">SUM(C25:C28)</f>
        <v>268</v>
      </c>
      <c r="D24" s="99">
        <f t="shared" si="28"/>
        <v>514</v>
      </c>
      <c r="E24" s="99">
        <f t="shared" si="28"/>
        <v>999</v>
      </c>
      <c r="F24" s="99">
        <f t="shared" si="28"/>
        <v>1152</v>
      </c>
      <c r="G24" s="99">
        <f t="shared" si="28"/>
        <v>1485</v>
      </c>
      <c r="H24" s="99">
        <f t="shared" si="28"/>
        <v>1348</v>
      </c>
      <c r="I24" s="99">
        <f t="shared" si="28"/>
        <v>1361</v>
      </c>
      <c r="J24" s="99">
        <f>SUM(J25:J28)</f>
        <v>168</v>
      </c>
      <c r="K24" s="100">
        <f>SUM(K25:K28)</f>
        <v>7505</v>
      </c>
      <c r="N24" s="129"/>
    </row>
    <row r="25" spans="1:14" x14ac:dyDescent="0.25">
      <c r="A25" s="63" t="s">
        <v>45</v>
      </c>
      <c r="B25" s="101">
        <v>34</v>
      </c>
      <c r="C25" s="101">
        <v>12</v>
      </c>
      <c r="D25" s="101">
        <v>5</v>
      </c>
      <c r="E25" s="101">
        <v>5</v>
      </c>
      <c r="F25" s="101">
        <v>30</v>
      </c>
      <c r="G25" s="101">
        <v>94</v>
      </c>
      <c r="H25" s="101">
        <v>70</v>
      </c>
      <c r="I25" s="101">
        <v>32</v>
      </c>
      <c r="J25" s="101">
        <v>3</v>
      </c>
      <c r="K25" s="103">
        <v>285</v>
      </c>
      <c r="N25" s="129"/>
    </row>
    <row r="26" spans="1:14" x14ac:dyDescent="0.25">
      <c r="A26" s="63" t="s">
        <v>36</v>
      </c>
      <c r="B26" s="99">
        <v>5</v>
      </c>
      <c r="C26" s="99">
        <v>1</v>
      </c>
      <c r="D26" s="99">
        <v>1</v>
      </c>
      <c r="E26" s="99">
        <v>2</v>
      </c>
      <c r="F26" s="99">
        <v>0</v>
      </c>
      <c r="G26" s="99">
        <v>0</v>
      </c>
      <c r="H26" s="99">
        <v>4</v>
      </c>
      <c r="I26" s="99">
        <v>4</v>
      </c>
      <c r="J26" s="99">
        <v>0</v>
      </c>
      <c r="K26" s="100">
        <v>17</v>
      </c>
      <c r="N26" s="129"/>
    </row>
    <row r="27" spans="1:14" x14ac:dyDescent="0.25">
      <c r="A27" s="63" t="s">
        <v>46</v>
      </c>
      <c r="B27" s="101">
        <v>169</v>
      </c>
      <c r="C27" s="101">
        <v>255</v>
      </c>
      <c r="D27" s="101">
        <v>508</v>
      </c>
      <c r="E27" s="101">
        <v>992</v>
      </c>
      <c r="F27" s="101">
        <v>1116</v>
      </c>
      <c r="G27" s="101">
        <v>1383</v>
      </c>
      <c r="H27" s="102">
        <v>1267</v>
      </c>
      <c r="I27" s="102">
        <v>1309</v>
      </c>
      <c r="J27" s="102">
        <v>164</v>
      </c>
      <c r="K27" s="103">
        <v>7163</v>
      </c>
      <c r="N27" s="129"/>
    </row>
    <row r="28" spans="1:14" x14ac:dyDescent="0.25">
      <c r="A28" s="63" t="s">
        <v>40</v>
      </c>
      <c r="B28" s="99">
        <v>2</v>
      </c>
      <c r="C28" s="99">
        <v>0</v>
      </c>
      <c r="D28" s="99">
        <v>0</v>
      </c>
      <c r="E28" s="99">
        <v>0</v>
      </c>
      <c r="F28" s="99">
        <v>6</v>
      </c>
      <c r="G28" s="99">
        <v>8</v>
      </c>
      <c r="H28" s="99">
        <v>7</v>
      </c>
      <c r="I28" s="99">
        <v>16</v>
      </c>
      <c r="J28" s="99">
        <v>1</v>
      </c>
      <c r="K28" s="100">
        <v>40</v>
      </c>
      <c r="N28" s="129"/>
    </row>
    <row r="29" spans="1:14" x14ac:dyDescent="0.25">
      <c r="A29" s="51" t="s">
        <v>47</v>
      </c>
      <c r="B29" s="101">
        <f>SUM(B30:B33)</f>
        <v>63</v>
      </c>
      <c r="C29" s="101">
        <f t="shared" ref="C29" si="29">SUM(C30:C33)</f>
        <v>130</v>
      </c>
      <c r="D29" s="101">
        <f t="shared" ref="D29" si="30">SUM(D30:D33)</f>
        <v>381</v>
      </c>
      <c r="E29" s="101">
        <f t="shared" ref="E29" si="31">SUM(E30:E33)</f>
        <v>441</v>
      </c>
      <c r="F29" s="101">
        <f t="shared" ref="F29" si="32">SUM(F30:F33)</f>
        <v>853</v>
      </c>
      <c r="G29" s="101">
        <f t="shared" ref="G29" si="33">SUM(G30:G33)</f>
        <v>757</v>
      </c>
      <c r="H29" s="101">
        <f t="shared" ref="H29" si="34">SUM(H30:H33)</f>
        <v>1041</v>
      </c>
      <c r="I29" s="101">
        <f t="shared" ref="I29" si="35">SUM(I30:I33)</f>
        <v>952</v>
      </c>
      <c r="J29" s="101">
        <f>SUM(J30:J33)</f>
        <v>441</v>
      </c>
      <c r="K29" s="104">
        <v>5059</v>
      </c>
    </row>
    <row r="30" spans="1:14" x14ac:dyDescent="0.25">
      <c r="A30" s="63" t="s">
        <v>45</v>
      </c>
      <c r="B30" s="99">
        <v>3</v>
      </c>
      <c r="C30" s="99">
        <v>27</v>
      </c>
      <c r="D30" s="99">
        <v>124</v>
      </c>
      <c r="E30" s="99">
        <v>49</v>
      </c>
      <c r="F30" s="99">
        <v>116</v>
      </c>
      <c r="G30" s="99">
        <v>48</v>
      </c>
      <c r="H30" s="99">
        <v>53</v>
      </c>
      <c r="I30" s="99">
        <v>25</v>
      </c>
      <c r="J30" s="99">
        <v>51</v>
      </c>
      <c r="K30" s="100">
        <v>497</v>
      </c>
    </row>
    <row r="31" spans="1:14" x14ac:dyDescent="0.25">
      <c r="A31" s="63" t="s">
        <v>48</v>
      </c>
      <c r="B31" s="101">
        <v>24</v>
      </c>
      <c r="C31" s="101">
        <v>52</v>
      </c>
      <c r="D31" s="101">
        <v>157</v>
      </c>
      <c r="E31" s="101">
        <v>155</v>
      </c>
      <c r="F31" s="101">
        <v>236</v>
      </c>
      <c r="G31" s="101">
        <v>251</v>
      </c>
      <c r="H31" s="101">
        <v>403</v>
      </c>
      <c r="I31" s="101">
        <v>340</v>
      </c>
      <c r="J31" s="101">
        <v>67</v>
      </c>
      <c r="K31" s="104">
        <v>1685</v>
      </c>
    </row>
    <row r="32" spans="1:14" x14ac:dyDescent="0.25">
      <c r="A32" s="63" t="s">
        <v>46</v>
      </c>
      <c r="B32" s="99">
        <v>14</v>
      </c>
      <c r="C32" s="99">
        <v>6</v>
      </c>
      <c r="D32" s="99">
        <v>7</v>
      </c>
      <c r="E32" s="99">
        <v>21</v>
      </c>
      <c r="F32" s="99">
        <v>90</v>
      </c>
      <c r="G32" s="99">
        <v>30</v>
      </c>
      <c r="H32" s="99">
        <v>20</v>
      </c>
      <c r="I32" s="99">
        <v>34</v>
      </c>
      <c r="J32" s="99">
        <v>115</v>
      </c>
      <c r="K32" s="100">
        <v>337</v>
      </c>
    </row>
    <row r="33" spans="1:14" x14ac:dyDescent="0.25">
      <c r="A33" s="63" t="s">
        <v>40</v>
      </c>
      <c r="B33" s="101">
        <v>22</v>
      </c>
      <c r="C33" s="101">
        <v>45</v>
      </c>
      <c r="D33" s="101">
        <v>93</v>
      </c>
      <c r="E33" s="101">
        <v>216</v>
      </c>
      <c r="F33" s="101">
        <v>411</v>
      </c>
      <c r="G33" s="101">
        <v>428</v>
      </c>
      <c r="H33" s="101">
        <v>565</v>
      </c>
      <c r="I33" s="101">
        <v>553</v>
      </c>
      <c r="J33" s="101">
        <v>208</v>
      </c>
      <c r="K33" s="104">
        <v>2541</v>
      </c>
    </row>
    <row r="34" spans="1:14" x14ac:dyDescent="0.25">
      <c r="A34" s="63"/>
      <c r="B34" s="99"/>
      <c r="C34" s="99"/>
      <c r="D34" s="99"/>
      <c r="E34" s="99"/>
      <c r="F34" s="99"/>
      <c r="G34" s="99"/>
      <c r="H34" s="99"/>
      <c r="I34" s="99"/>
      <c r="J34" s="99"/>
      <c r="K34" s="100"/>
    </row>
    <row r="35" spans="1:14" ht="15.75" x14ac:dyDescent="0.25">
      <c r="A35" s="52" t="s">
        <v>49</v>
      </c>
      <c r="B35" s="97">
        <f>B36+B39+B42+B45</f>
        <v>273</v>
      </c>
      <c r="C35" s="97">
        <f t="shared" ref="C35:K35" si="36">C36+C39+C42+C45</f>
        <v>398</v>
      </c>
      <c r="D35" s="97">
        <f t="shared" si="36"/>
        <v>895</v>
      </c>
      <c r="E35" s="97">
        <f t="shared" si="36"/>
        <v>1440</v>
      </c>
      <c r="F35" s="97">
        <f t="shared" si="36"/>
        <v>2005</v>
      </c>
      <c r="G35" s="97">
        <f t="shared" si="36"/>
        <v>2242</v>
      </c>
      <c r="H35" s="105">
        <f t="shared" si="36"/>
        <v>2389</v>
      </c>
      <c r="I35" s="105">
        <f t="shared" si="36"/>
        <v>2313</v>
      </c>
      <c r="J35" s="105">
        <f t="shared" si="36"/>
        <v>609</v>
      </c>
      <c r="K35" s="106">
        <f t="shared" si="36"/>
        <v>12564</v>
      </c>
    </row>
    <row r="36" spans="1:14" x14ac:dyDescent="0.25">
      <c r="A36" s="51" t="s">
        <v>8</v>
      </c>
      <c r="B36" s="99">
        <f>SUM(B37:B38)</f>
        <v>273</v>
      </c>
      <c r="C36" s="99">
        <f t="shared" ref="C36:K36" si="37">SUM(C37:C38)</f>
        <v>131</v>
      </c>
      <c r="D36" s="99">
        <f t="shared" si="37"/>
        <v>231</v>
      </c>
      <c r="E36" s="99">
        <f t="shared" si="37"/>
        <v>272</v>
      </c>
      <c r="F36" s="99">
        <f t="shared" si="37"/>
        <v>469</v>
      </c>
      <c r="G36" s="99">
        <f t="shared" si="37"/>
        <v>379</v>
      </c>
      <c r="H36" s="99">
        <f t="shared" si="37"/>
        <v>380</v>
      </c>
      <c r="I36" s="99">
        <f t="shared" si="37"/>
        <v>371</v>
      </c>
      <c r="J36" s="99">
        <f t="shared" si="37"/>
        <v>93</v>
      </c>
      <c r="K36" s="100">
        <f t="shared" si="37"/>
        <v>2599</v>
      </c>
    </row>
    <row r="37" spans="1:14" x14ac:dyDescent="0.25">
      <c r="A37" s="63" t="s">
        <v>47</v>
      </c>
      <c r="B37" s="101">
        <v>63</v>
      </c>
      <c r="C37" s="101">
        <v>39</v>
      </c>
      <c r="D37" s="101">
        <v>64</v>
      </c>
      <c r="E37" s="101">
        <v>91</v>
      </c>
      <c r="F37" s="101">
        <v>176</v>
      </c>
      <c r="G37" s="101">
        <v>94</v>
      </c>
      <c r="H37" s="102">
        <v>111</v>
      </c>
      <c r="I37" s="102">
        <v>122</v>
      </c>
      <c r="J37" s="102">
        <v>60</v>
      </c>
      <c r="K37" s="103">
        <v>820</v>
      </c>
      <c r="N37" s="129"/>
    </row>
    <row r="38" spans="1:14" x14ac:dyDescent="0.25">
      <c r="A38" s="63" t="s">
        <v>50</v>
      </c>
      <c r="B38" s="99">
        <v>210</v>
      </c>
      <c r="C38" s="99">
        <v>92</v>
      </c>
      <c r="D38" s="99">
        <v>167</v>
      </c>
      <c r="E38" s="99">
        <v>181</v>
      </c>
      <c r="F38" s="99">
        <v>293</v>
      </c>
      <c r="G38" s="99">
        <v>285</v>
      </c>
      <c r="H38" s="99">
        <v>269</v>
      </c>
      <c r="I38" s="99">
        <v>249</v>
      </c>
      <c r="J38" s="99">
        <v>33</v>
      </c>
      <c r="K38" s="100">
        <v>1779</v>
      </c>
      <c r="N38" s="129"/>
    </row>
    <row r="39" spans="1:14" x14ac:dyDescent="0.25">
      <c r="A39" s="51" t="s">
        <v>9</v>
      </c>
      <c r="B39" s="101">
        <f>SUM(B40:B41)</f>
        <v>0</v>
      </c>
      <c r="C39" s="101">
        <f t="shared" ref="C39" si="38">SUM(C40:C41)</f>
        <v>140</v>
      </c>
      <c r="D39" s="101">
        <f t="shared" ref="D39" si="39">SUM(D40:D41)</f>
        <v>189</v>
      </c>
      <c r="E39" s="101">
        <f t="shared" ref="E39" si="40">SUM(E40:E41)</f>
        <v>210</v>
      </c>
      <c r="F39" s="101">
        <f t="shared" ref="F39" si="41">SUM(F40:F41)</f>
        <v>150</v>
      </c>
      <c r="G39" s="101">
        <f t="shared" ref="G39" si="42">SUM(G40:G41)</f>
        <v>147</v>
      </c>
      <c r="H39" s="101">
        <f t="shared" ref="H39" si="43">SUM(H40:H41)</f>
        <v>125</v>
      </c>
      <c r="I39" s="101">
        <f t="shared" ref="I39" si="44">SUM(I40:I41)</f>
        <v>2</v>
      </c>
      <c r="J39" s="101">
        <f t="shared" ref="J39" si="45">SUM(J40:J41)</f>
        <v>0</v>
      </c>
      <c r="K39" s="104">
        <f t="shared" ref="K39" si="46">SUM(K40:K41)</f>
        <v>963</v>
      </c>
    </row>
    <row r="40" spans="1:14" x14ac:dyDescent="0.25">
      <c r="A40" s="63" t="s">
        <v>47</v>
      </c>
      <c r="B40" s="99">
        <v>0</v>
      </c>
      <c r="C40" s="99">
        <v>21</v>
      </c>
      <c r="D40" s="99">
        <v>70</v>
      </c>
      <c r="E40" s="99">
        <v>92</v>
      </c>
      <c r="F40" s="99">
        <v>60</v>
      </c>
      <c r="G40" s="99">
        <v>48</v>
      </c>
      <c r="H40" s="99">
        <v>62</v>
      </c>
      <c r="I40" s="99">
        <v>1</v>
      </c>
      <c r="J40" s="99">
        <v>0</v>
      </c>
      <c r="K40" s="100">
        <v>354</v>
      </c>
    </row>
    <row r="41" spans="1:14" x14ac:dyDescent="0.25">
      <c r="A41" s="63" t="s">
        <v>50</v>
      </c>
      <c r="B41" s="101">
        <v>0</v>
      </c>
      <c r="C41" s="101">
        <v>119</v>
      </c>
      <c r="D41" s="101">
        <v>119</v>
      </c>
      <c r="E41" s="101">
        <v>118</v>
      </c>
      <c r="F41" s="101">
        <v>90</v>
      </c>
      <c r="G41" s="101">
        <v>99</v>
      </c>
      <c r="H41" s="101">
        <v>63</v>
      </c>
      <c r="I41" s="101">
        <v>1</v>
      </c>
      <c r="J41" s="101">
        <v>0</v>
      </c>
      <c r="K41" s="104">
        <v>609</v>
      </c>
    </row>
    <row r="42" spans="1:14" x14ac:dyDescent="0.25">
      <c r="A42" s="51" t="s">
        <v>10</v>
      </c>
      <c r="B42" s="99">
        <f>SUM(B43:B44)</f>
        <v>0</v>
      </c>
      <c r="C42" s="99">
        <f t="shared" ref="C42" si="47">SUM(C43:C44)</f>
        <v>127</v>
      </c>
      <c r="D42" s="99">
        <f t="shared" ref="D42" si="48">SUM(D43:D44)</f>
        <v>458</v>
      </c>
      <c r="E42" s="99">
        <f t="shared" ref="E42" si="49">SUM(E43:E44)</f>
        <v>746</v>
      </c>
      <c r="F42" s="99">
        <f t="shared" ref="F42" si="50">SUM(F43:F44)</f>
        <v>1080</v>
      </c>
      <c r="G42" s="99">
        <f t="shared" ref="G42" si="51">SUM(G43:G44)</f>
        <v>1513</v>
      </c>
      <c r="H42" s="99">
        <f t="shared" ref="H42" si="52">SUM(H43:H44)</f>
        <v>1641</v>
      </c>
      <c r="I42" s="99">
        <f t="shared" ref="I42" si="53">SUM(I43:I44)</f>
        <v>1683</v>
      </c>
      <c r="J42" s="99">
        <f>SUM(J43:J44)</f>
        <v>402</v>
      </c>
      <c r="K42" s="100">
        <f>SUM(K43:K44)</f>
        <v>7650</v>
      </c>
    </row>
    <row r="43" spans="1:14" x14ac:dyDescent="0.25">
      <c r="A43" s="63" t="s">
        <v>47</v>
      </c>
      <c r="B43" s="101">
        <v>0</v>
      </c>
      <c r="C43" s="101">
        <v>70</v>
      </c>
      <c r="D43" s="101">
        <v>241</v>
      </c>
      <c r="E43" s="101">
        <v>181</v>
      </c>
      <c r="F43" s="101">
        <v>525</v>
      </c>
      <c r="G43" s="101">
        <v>558</v>
      </c>
      <c r="H43" s="102">
        <v>778</v>
      </c>
      <c r="I43" s="102">
        <v>717</v>
      </c>
      <c r="J43" s="102">
        <v>298</v>
      </c>
      <c r="K43" s="103">
        <v>3368</v>
      </c>
    </row>
    <row r="44" spans="1:14" x14ac:dyDescent="0.25">
      <c r="A44" s="63" t="s">
        <v>50</v>
      </c>
      <c r="B44" s="99">
        <v>0</v>
      </c>
      <c r="C44" s="99">
        <v>57</v>
      </c>
      <c r="D44" s="99">
        <v>217</v>
      </c>
      <c r="E44" s="99">
        <v>565</v>
      </c>
      <c r="F44" s="99">
        <v>555</v>
      </c>
      <c r="G44" s="99">
        <v>955</v>
      </c>
      <c r="H44" s="99">
        <v>863</v>
      </c>
      <c r="I44" s="99">
        <v>966</v>
      </c>
      <c r="J44" s="99">
        <v>104</v>
      </c>
      <c r="K44" s="100">
        <v>4282</v>
      </c>
    </row>
    <row r="45" spans="1:14" x14ac:dyDescent="0.25">
      <c r="A45" s="51" t="s">
        <v>11</v>
      </c>
      <c r="B45" s="101">
        <f>SUM(B46:B47)</f>
        <v>0</v>
      </c>
      <c r="C45" s="101">
        <f t="shared" ref="C45" si="54">SUM(C46:C47)</f>
        <v>0</v>
      </c>
      <c r="D45" s="101">
        <f t="shared" ref="D45" si="55">SUM(D46:D47)</f>
        <v>17</v>
      </c>
      <c r="E45" s="101">
        <f t="shared" ref="E45" si="56">SUM(E46:E47)</f>
        <v>212</v>
      </c>
      <c r="F45" s="101">
        <f t="shared" ref="F45" si="57">SUM(F46:F47)</f>
        <v>306</v>
      </c>
      <c r="G45" s="101">
        <f t="shared" ref="G45" si="58">SUM(G46:G47)</f>
        <v>203</v>
      </c>
      <c r="H45" s="102">
        <f t="shared" ref="H45" si="59">SUM(H46:H47)</f>
        <v>243</v>
      </c>
      <c r="I45" s="102">
        <f t="shared" ref="I45" si="60">SUM(I46:I47)</f>
        <v>257</v>
      </c>
      <c r="J45" s="102">
        <f t="shared" ref="J45" si="61">SUM(J46:J47)</f>
        <v>114</v>
      </c>
      <c r="K45" s="103">
        <f t="shared" ref="K45" si="62">SUM(K46:K47)</f>
        <v>1352</v>
      </c>
    </row>
    <row r="46" spans="1:14" x14ac:dyDescent="0.25">
      <c r="A46" s="63" t="s">
        <v>47</v>
      </c>
      <c r="B46" s="99">
        <v>0</v>
      </c>
      <c r="C46" s="99">
        <v>0</v>
      </c>
      <c r="D46" s="99">
        <v>6</v>
      </c>
      <c r="E46" s="99">
        <v>77</v>
      </c>
      <c r="F46" s="99">
        <v>92</v>
      </c>
      <c r="G46" s="99">
        <v>57</v>
      </c>
      <c r="H46" s="99">
        <v>90</v>
      </c>
      <c r="I46" s="99">
        <v>112</v>
      </c>
      <c r="J46" s="99">
        <v>83</v>
      </c>
      <c r="K46" s="100">
        <v>517</v>
      </c>
    </row>
    <row r="47" spans="1:14" ht="15.75" thickBot="1" x14ac:dyDescent="0.3">
      <c r="A47" s="63" t="s">
        <v>50</v>
      </c>
      <c r="B47" s="107">
        <v>0</v>
      </c>
      <c r="C47" s="107">
        <v>0</v>
      </c>
      <c r="D47" s="107">
        <v>11</v>
      </c>
      <c r="E47" s="107">
        <v>135</v>
      </c>
      <c r="F47" s="107">
        <v>214</v>
      </c>
      <c r="G47" s="107">
        <v>146</v>
      </c>
      <c r="H47" s="107">
        <v>153</v>
      </c>
      <c r="I47" s="107">
        <v>145</v>
      </c>
      <c r="J47" s="107">
        <v>31</v>
      </c>
      <c r="K47" s="108">
        <v>835</v>
      </c>
    </row>
    <row r="48" spans="1:14" x14ac:dyDescent="0.25">
      <c r="A48" s="140" t="s">
        <v>133</v>
      </c>
      <c r="B48" s="140"/>
      <c r="C48" s="140"/>
      <c r="D48" s="140"/>
      <c r="E48" s="140"/>
      <c r="F48" s="140"/>
      <c r="G48" s="140"/>
      <c r="H48" s="140"/>
      <c r="I48" s="140"/>
      <c r="J48" s="140"/>
      <c r="K48" s="140"/>
    </row>
    <row r="49" spans="1:11" x14ac:dyDescent="0.25">
      <c r="A49" s="141"/>
      <c r="B49" s="141"/>
      <c r="C49" s="141"/>
      <c r="D49" s="141"/>
      <c r="E49" s="141"/>
      <c r="F49" s="141"/>
      <c r="G49" s="141"/>
      <c r="H49" s="141"/>
      <c r="I49" s="141"/>
      <c r="J49" s="141"/>
      <c r="K49" s="141"/>
    </row>
    <row r="50" spans="1:11" x14ac:dyDescent="0.25">
      <c r="A50" s="141"/>
      <c r="B50" s="141"/>
      <c r="C50" s="141"/>
      <c r="D50" s="141"/>
      <c r="E50" s="141"/>
      <c r="F50" s="141"/>
      <c r="G50" s="141"/>
      <c r="H50" s="141"/>
      <c r="I50" s="141"/>
      <c r="J50" s="141"/>
      <c r="K50" s="141"/>
    </row>
    <row r="51" spans="1:11" ht="3" hidden="1" customHeight="1" x14ac:dyDescent="0.25">
      <c r="A51" s="141"/>
      <c r="B51" s="141"/>
      <c r="C51" s="141"/>
      <c r="D51" s="141"/>
      <c r="E51" s="141"/>
      <c r="F51" s="141"/>
      <c r="G51" s="141"/>
      <c r="H51" s="141"/>
      <c r="I51" s="141"/>
      <c r="J51" s="141"/>
      <c r="K51" s="141"/>
    </row>
    <row r="52" spans="1:11" x14ac:dyDescent="0.25">
      <c r="A52" s="142" t="s">
        <v>51</v>
      </c>
      <c r="B52" s="142"/>
      <c r="C52" s="142"/>
      <c r="D52" s="142"/>
      <c r="E52" s="142"/>
      <c r="F52" s="142"/>
      <c r="G52" s="142"/>
      <c r="H52" s="142"/>
      <c r="I52" s="142"/>
      <c r="J52" s="142"/>
      <c r="K52" s="142"/>
    </row>
  </sheetData>
  <mergeCells count="3">
    <mergeCell ref="A1:K1"/>
    <mergeCell ref="A48:K51"/>
    <mergeCell ref="A52:K52"/>
  </mergeCells>
  <pageMargins left="0.7" right="0.7" top="0.75" bottom="0.75" header="0.3" footer="0.3"/>
  <pageSetup orientation="portrait" r:id="rId1"/>
  <ignoredErrors>
    <ignoredError sqref="K2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F772C-7DA1-4539-A21E-DB64461F4AB3}">
  <dimension ref="A1:L127"/>
  <sheetViews>
    <sheetView zoomScaleNormal="100" workbookViewId="0">
      <selection sqref="A1:K1"/>
    </sheetView>
  </sheetViews>
  <sheetFormatPr defaultRowHeight="15" x14ac:dyDescent="0.25"/>
  <cols>
    <col min="1" max="1" width="50.7109375" bestFit="1" customWidth="1"/>
    <col min="2" max="11" width="10.28515625" customWidth="1"/>
  </cols>
  <sheetData>
    <row r="1" spans="1:12" ht="21.75" thickBot="1" x14ac:dyDescent="0.3">
      <c r="A1" s="143" t="s">
        <v>52</v>
      </c>
      <c r="B1" s="135"/>
      <c r="C1" s="135"/>
      <c r="D1" s="135"/>
      <c r="E1" s="135"/>
      <c r="F1" s="135"/>
      <c r="G1" s="135"/>
      <c r="H1" s="135"/>
      <c r="I1" s="135"/>
      <c r="J1" s="135"/>
      <c r="K1" s="135"/>
    </row>
    <row r="2" spans="1:12" ht="31.5" thickTop="1" thickBot="1" x14ac:dyDescent="0.3">
      <c r="A2" s="80"/>
      <c r="B2" s="81" t="s">
        <v>15</v>
      </c>
      <c r="C2" s="81" t="s">
        <v>16</v>
      </c>
      <c r="D2" s="81" t="s">
        <v>17</v>
      </c>
      <c r="E2" s="81" t="s">
        <v>18</v>
      </c>
      <c r="F2" s="81" t="s">
        <v>19</v>
      </c>
      <c r="G2" s="81" t="s">
        <v>115</v>
      </c>
      <c r="H2" s="81" t="s">
        <v>116</v>
      </c>
      <c r="I2" s="81" t="s">
        <v>117</v>
      </c>
      <c r="J2" s="81" t="s">
        <v>118</v>
      </c>
      <c r="K2" s="109" t="s">
        <v>6</v>
      </c>
    </row>
    <row r="3" spans="1:12" ht="15.75" x14ac:dyDescent="0.25">
      <c r="A3" s="50" t="s">
        <v>135</v>
      </c>
      <c r="B3" s="110">
        <v>157</v>
      </c>
      <c r="C3" s="110">
        <v>209</v>
      </c>
      <c r="D3" s="110">
        <v>342</v>
      </c>
      <c r="E3" s="110">
        <v>666</v>
      </c>
      <c r="F3" s="110">
        <v>730</v>
      </c>
      <c r="G3" s="110">
        <v>724</v>
      </c>
      <c r="H3" s="110">
        <v>446</v>
      </c>
      <c r="I3" s="110">
        <v>86</v>
      </c>
      <c r="J3" s="110">
        <v>0</v>
      </c>
      <c r="K3" s="124">
        <f>SUM(B3:J3)</f>
        <v>3360</v>
      </c>
      <c r="L3" s="128"/>
    </row>
    <row r="4" spans="1:12" x14ac:dyDescent="0.25">
      <c r="A4" s="51" t="s">
        <v>8</v>
      </c>
      <c r="B4" s="111">
        <v>157</v>
      </c>
      <c r="C4" s="111">
        <v>75</v>
      </c>
      <c r="D4" s="111">
        <v>111</v>
      </c>
      <c r="E4" s="111">
        <v>95</v>
      </c>
      <c r="F4" s="111">
        <v>143</v>
      </c>
      <c r="G4" s="111">
        <v>113</v>
      </c>
      <c r="H4" s="111">
        <v>99</v>
      </c>
      <c r="I4" s="111">
        <v>22</v>
      </c>
      <c r="J4" s="111">
        <v>0</v>
      </c>
      <c r="K4" s="17">
        <f t="shared" ref="K4:K31" si="0">SUM(B4:J4)</f>
        <v>815</v>
      </c>
    </row>
    <row r="5" spans="1:12" x14ac:dyDescent="0.25">
      <c r="A5" s="63" t="s">
        <v>21</v>
      </c>
      <c r="B5" s="112">
        <v>2</v>
      </c>
      <c r="C5" s="112">
        <v>0</v>
      </c>
      <c r="D5" s="112">
        <v>4</v>
      </c>
      <c r="E5" s="112">
        <v>4</v>
      </c>
      <c r="F5" s="112">
        <v>2</v>
      </c>
      <c r="G5" s="112">
        <v>22</v>
      </c>
      <c r="H5" s="112">
        <v>39</v>
      </c>
      <c r="I5" s="112">
        <v>5</v>
      </c>
      <c r="J5" s="112">
        <v>0</v>
      </c>
      <c r="K5" s="125">
        <f t="shared" si="0"/>
        <v>78</v>
      </c>
    </row>
    <row r="6" spans="1:12" x14ac:dyDescent="0.25">
      <c r="A6" s="63" t="s">
        <v>22</v>
      </c>
      <c r="B6" s="111">
        <v>19</v>
      </c>
      <c r="C6" s="111">
        <v>20</v>
      </c>
      <c r="D6" s="111">
        <v>11</v>
      </c>
      <c r="E6" s="111">
        <v>3</v>
      </c>
      <c r="F6" s="111">
        <v>67</v>
      </c>
      <c r="G6" s="111">
        <v>31</v>
      </c>
      <c r="H6" s="111">
        <v>0</v>
      </c>
      <c r="I6" s="111">
        <v>0</v>
      </c>
      <c r="J6" s="111">
        <v>0</v>
      </c>
      <c r="K6" s="17">
        <f t="shared" si="0"/>
        <v>151</v>
      </c>
    </row>
    <row r="7" spans="1:12" x14ac:dyDescent="0.25">
      <c r="A7" s="63" t="s">
        <v>24</v>
      </c>
      <c r="B7" s="113">
        <v>3</v>
      </c>
      <c r="C7" s="113">
        <v>2</v>
      </c>
      <c r="D7" s="113">
        <v>2</v>
      </c>
      <c r="E7" s="113">
        <v>4</v>
      </c>
      <c r="F7" s="113">
        <v>9</v>
      </c>
      <c r="G7" s="113">
        <v>9</v>
      </c>
      <c r="H7" s="113">
        <v>12</v>
      </c>
      <c r="I7" s="113">
        <v>3</v>
      </c>
      <c r="J7" s="113">
        <v>0</v>
      </c>
      <c r="K7" s="125">
        <f t="shared" si="0"/>
        <v>44</v>
      </c>
    </row>
    <row r="8" spans="1:12" x14ac:dyDescent="0.25">
      <c r="A8" s="63" t="s">
        <v>27</v>
      </c>
      <c r="B8" s="114">
        <v>101</v>
      </c>
      <c r="C8" s="114">
        <v>48</v>
      </c>
      <c r="D8" s="114">
        <v>93</v>
      </c>
      <c r="E8" s="114">
        <v>76</v>
      </c>
      <c r="F8" s="114">
        <v>42</v>
      </c>
      <c r="G8" s="114">
        <v>20</v>
      </c>
      <c r="H8" s="114">
        <v>0</v>
      </c>
      <c r="I8" s="114">
        <v>0</v>
      </c>
      <c r="J8" s="114">
        <v>0</v>
      </c>
      <c r="K8" s="17">
        <f t="shared" si="0"/>
        <v>380</v>
      </c>
    </row>
    <row r="9" spans="1:12" x14ac:dyDescent="0.25">
      <c r="A9" s="63" t="s">
        <v>29</v>
      </c>
      <c r="B9" s="113">
        <v>32</v>
      </c>
      <c r="C9" s="113">
        <v>5</v>
      </c>
      <c r="D9" s="113">
        <v>1</v>
      </c>
      <c r="E9" s="113">
        <v>6</v>
      </c>
      <c r="F9" s="113">
        <v>0</v>
      </c>
      <c r="G9" s="113">
        <v>2</v>
      </c>
      <c r="H9" s="113">
        <v>26</v>
      </c>
      <c r="I9" s="113">
        <v>8</v>
      </c>
      <c r="J9" s="113">
        <v>0</v>
      </c>
      <c r="K9" s="125">
        <f t="shared" si="0"/>
        <v>80</v>
      </c>
    </row>
    <row r="10" spans="1:12" x14ac:dyDescent="0.25">
      <c r="A10" s="63" t="s">
        <v>71</v>
      </c>
      <c r="B10" s="111">
        <v>0</v>
      </c>
      <c r="C10" s="111">
        <v>0</v>
      </c>
      <c r="D10" s="111">
        <v>0</v>
      </c>
      <c r="E10" s="111">
        <v>2</v>
      </c>
      <c r="F10" s="111">
        <v>23</v>
      </c>
      <c r="G10" s="111">
        <v>29</v>
      </c>
      <c r="H10" s="111">
        <v>22</v>
      </c>
      <c r="I10" s="111">
        <v>6</v>
      </c>
      <c r="J10" s="111">
        <v>0</v>
      </c>
      <c r="K10" s="17">
        <f t="shared" si="0"/>
        <v>82</v>
      </c>
    </row>
    <row r="11" spans="1:12" x14ac:dyDescent="0.25">
      <c r="A11" s="51" t="s">
        <v>9</v>
      </c>
      <c r="B11" s="113">
        <v>0</v>
      </c>
      <c r="C11" s="113">
        <v>91</v>
      </c>
      <c r="D11" s="113">
        <v>78</v>
      </c>
      <c r="E11" s="113">
        <v>92</v>
      </c>
      <c r="F11" s="113">
        <v>73</v>
      </c>
      <c r="G11" s="113">
        <v>74</v>
      </c>
      <c r="H11" s="113">
        <v>46</v>
      </c>
      <c r="I11" s="113">
        <v>0</v>
      </c>
      <c r="J11" s="113">
        <v>0</v>
      </c>
      <c r="K11" s="125">
        <f t="shared" si="0"/>
        <v>454</v>
      </c>
    </row>
    <row r="12" spans="1:12" x14ac:dyDescent="0.25">
      <c r="A12" s="63" t="s">
        <v>21</v>
      </c>
      <c r="B12" s="111">
        <v>0</v>
      </c>
      <c r="C12" s="111">
        <v>12</v>
      </c>
      <c r="D12" s="111">
        <v>6</v>
      </c>
      <c r="E12" s="111">
        <v>43</v>
      </c>
      <c r="F12" s="111">
        <v>38</v>
      </c>
      <c r="G12" s="111">
        <v>22</v>
      </c>
      <c r="H12" s="111">
        <v>23</v>
      </c>
      <c r="I12" s="111">
        <v>0</v>
      </c>
      <c r="J12" s="111">
        <v>0</v>
      </c>
      <c r="K12" s="17">
        <f t="shared" si="0"/>
        <v>144</v>
      </c>
    </row>
    <row r="13" spans="1:12" x14ac:dyDescent="0.25">
      <c r="A13" s="63" t="s">
        <v>22</v>
      </c>
      <c r="B13" s="113">
        <v>0</v>
      </c>
      <c r="C13" s="113">
        <v>1</v>
      </c>
      <c r="D13" s="113">
        <v>7</v>
      </c>
      <c r="E13" s="113">
        <v>2</v>
      </c>
      <c r="F13" s="113">
        <v>7</v>
      </c>
      <c r="G13" s="113">
        <v>12</v>
      </c>
      <c r="H13" s="113">
        <v>1</v>
      </c>
      <c r="I13" s="113">
        <v>0</v>
      </c>
      <c r="J13" s="113">
        <v>0</v>
      </c>
      <c r="K13" s="125">
        <f t="shared" si="0"/>
        <v>30</v>
      </c>
    </row>
    <row r="14" spans="1:12" x14ac:dyDescent="0.25">
      <c r="A14" s="63" t="s">
        <v>24</v>
      </c>
      <c r="B14" s="111">
        <v>0</v>
      </c>
      <c r="C14" s="111">
        <v>0</v>
      </c>
      <c r="D14" s="111">
        <v>0</v>
      </c>
      <c r="E14" s="111">
        <v>0</v>
      </c>
      <c r="F14" s="111">
        <v>0</v>
      </c>
      <c r="G14" s="111">
        <v>0</v>
      </c>
      <c r="H14" s="111">
        <v>0</v>
      </c>
      <c r="I14" s="111">
        <v>0</v>
      </c>
      <c r="J14" s="111">
        <v>0</v>
      </c>
      <c r="K14" s="126">
        <f t="shared" si="0"/>
        <v>0</v>
      </c>
    </row>
    <row r="15" spans="1:12" x14ac:dyDescent="0.25">
      <c r="A15" s="63" t="s">
        <v>27</v>
      </c>
      <c r="B15" s="113">
        <v>0</v>
      </c>
      <c r="C15" s="113">
        <v>60</v>
      </c>
      <c r="D15" s="113">
        <v>55</v>
      </c>
      <c r="E15" s="113">
        <v>35</v>
      </c>
      <c r="F15" s="113">
        <v>23</v>
      </c>
      <c r="G15" s="113">
        <v>6</v>
      </c>
      <c r="H15" s="113">
        <v>16</v>
      </c>
      <c r="I15" s="113">
        <v>0</v>
      </c>
      <c r="J15" s="113">
        <v>0</v>
      </c>
      <c r="K15" s="125">
        <f t="shared" si="0"/>
        <v>195</v>
      </c>
    </row>
    <row r="16" spans="1:12" x14ac:dyDescent="0.25">
      <c r="A16" s="63" t="s">
        <v>29</v>
      </c>
      <c r="B16" s="111">
        <v>0</v>
      </c>
      <c r="C16" s="111">
        <v>17</v>
      </c>
      <c r="D16" s="111">
        <v>4</v>
      </c>
      <c r="E16" s="111">
        <v>2</v>
      </c>
      <c r="F16" s="111">
        <v>0</v>
      </c>
      <c r="G16" s="111">
        <v>4</v>
      </c>
      <c r="H16" s="111">
        <v>1</v>
      </c>
      <c r="I16" s="111">
        <v>0</v>
      </c>
      <c r="J16" s="111">
        <v>0</v>
      </c>
      <c r="K16" s="17">
        <f t="shared" si="0"/>
        <v>28</v>
      </c>
    </row>
    <row r="17" spans="1:11" x14ac:dyDescent="0.25">
      <c r="A17" s="63" t="s">
        <v>71</v>
      </c>
      <c r="B17" s="113">
        <v>0</v>
      </c>
      <c r="C17" s="113">
        <v>1</v>
      </c>
      <c r="D17" s="113">
        <v>6</v>
      </c>
      <c r="E17" s="113">
        <v>10</v>
      </c>
      <c r="F17" s="113">
        <v>5</v>
      </c>
      <c r="G17" s="113">
        <v>30</v>
      </c>
      <c r="H17" s="113">
        <v>5</v>
      </c>
      <c r="I17" s="113">
        <v>0</v>
      </c>
      <c r="J17" s="113">
        <v>0</v>
      </c>
      <c r="K17" s="125">
        <f t="shared" si="0"/>
        <v>57</v>
      </c>
    </row>
    <row r="18" spans="1:11" x14ac:dyDescent="0.25">
      <c r="A18" s="51" t="s">
        <v>10</v>
      </c>
      <c r="B18" s="111">
        <v>0</v>
      </c>
      <c r="C18" s="111">
        <v>43</v>
      </c>
      <c r="D18" s="111">
        <v>143</v>
      </c>
      <c r="E18" s="111">
        <v>363</v>
      </c>
      <c r="F18" s="111">
        <v>420</v>
      </c>
      <c r="G18" s="111">
        <v>497</v>
      </c>
      <c r="H18" s="111">
        <v>213</v>
      </c>
      <c r="I18" s="111">
        <v>43</v>
      </c>
      <c r="J18" s="111">
        <v>0</v>
      </c>
      <c r="K18" s="17">
        <f t="shared" si="0"/>
        <v>1722</v>
      </c>
    </row>
    <row r="19" spans="1:11" x14ac:dyDescent="0.25">
      <c r="A19" s="63" t="s">
        <v>21</v>
      </c>
      <c r="B19" s="113">
        <v>0</v>
      </c>
      <c r="C19" s="113">
        <v>0</v>
      </c>
      <c r="D19" s="113">
        <v>0</v>
      </c>
      <c r="E19" s="113">
        <v>0</v>
      </c>
      <c r="F19" s="113">
        <v>2</v>
      </c>
      <c r="G19" s="113">
        <v>22</v>
      </c>
      <c r="H19" s="113">
        <v>2</v>
      </c>
      <c r="I19" s="113">
        <v>1</v>
      </c>
      <c r="J19" s="113">
        <v>0</v>
      </c>
      <c r="K19" s="125">
        <f t="shared" si="0"/>
        <v>27</v>
      </c>
    </row>
    <row r="20" spans="1:11" x14ac:dyDescent="0.25">
      <c r="A20" s="63" t="s">
        <v>22</v>
      </c>
      <c r="B20" s="111">
        <v>0</v>
      </c>
      <c r="C20" s="111">
        <v>0</v>
      </c>
      <c r="D20" s="111">
        <v>0</v>
      </c>
      <c r="E20" s="111">
        <v>1</v>
      </c>
      <c r="F20" s="111">
        <v>117</v>
      </c>
      <c r="G20" s="111">
        <v>93</v>
      </c>
      <c r="H20" s="111">
        <v>11</v>
      </c>
      <c r="I20" s="111">
        <v>4</v>
      </c>
      <c r="J20" s="111">
        <v>0</v>
      </c>
      <c r="K20" s="17">
        <f t="shared" si="0"/>
        <v>226</v>
      </c>
    </row>
    <row r="21" spans="1:11" x14ac:dyDescent="0.25">
      <c r="A21" s="63" t="s">
        <v>24</v>
      </c>
      <c r="B21" s="113">
        <v>0</v>
      </c>
      <c r="C21" s="113">
        <v>0</v>
      </c>
      <c r="D21" s="113">
        <v>0</v>
      </c>
      <c r="E21" s="113">
        <v>0</v>
      </c>
      <c r="F21" s="113">
        <v>0</v>
      </c>
      <c r="G21" s="113">
        <v>1</v>
      </c>
      <c r="H21" s="113">
        <v>1</v>
      </c>
      <c r="I21" s="113">
        <v>0</v>
      </c>
      <c r="J21" s="113">
        <v>0</v>
      </c>
      <c r="K21" s="125">
        <f t="shared" si="0"/>
        <v>2</v>
      </c>
    </row>
    <row r="22" spans="1:11" x14ac:dyDescent="0.25">
      <c r="A22" s="63" t="s">
        <v>27</v>
      </c>
      <c r="B22" s="111">
        <v>0</v>
      </c>
      <c r="C22" s="111">
        <v>32</v>
      </c>
      <c r="D22" s="111">
        <v>133</v>
      </c>
      <c r="E22" s="111">
        <v>354</v>
      </c>
      <c r="F22" s="111">
        <v>286</v>
      </c>
      <c r="G22" s="111">
        <v>361</v>
      </c>
      <c r="H22" s="111">
        <v>188</v>
      </c>
      <c r="I22" s="111">
        <v>35</v>
      </c>
      <c r="J22" s="111">
        <v>0</v>
      </c>
      <c r="K22" s="17">
        <f t="shared" si="0"/>
        <v>1389</v>
      </c>
    </row>
    <row r="23" spans="1:11" x14ac:dyDescent="0.25">
      <c r="A23" s="63" t="s">
        <v>29</v>
      </c>
      <c r="B23" s="113">
        <v>0</v>
      </c>
      <c r="C23" s="113">
        <v>11</v>
      </c>
      <c r="D23" s="113">
        <v>10</v>
      </c>
      <c r="E23" s="113">
        <v>8</v>
      </c>
      <c r="F23" s="113">
        <v>13</v>
      </c>
      <c r="G23" s="113">
        <v>10</v>
      </c>
      <c r="H23" s="113">
        <v>8</v>
      </c>
      <c r="I23" s="113">
        <v>1</v>
      </c>
      <c r="J23" s="113">
        <v>0</v>
      </c>
      <c r="K23" s="125">
        <f t="shared" si="0"/>
        <v>61</v>
      </c>
    </row>
    <row r="24" spans="1:11" x14ac:dyDescent="0.25">
      <c r="A24" s="63" t="s">
        <v>71</v>
      </c>
      <c r="B24" s="111">
        <v>0</v>
      </c>
      <c r="C24" s="111">
        <v>0</v>
      </c>
      <c r="D24" s="111">
        <v>0</v>
      </c>
      <c r="E24" s="111">
        <v>0</v>
      </c>
      <c r="F24" s="111">
        <v>2</v>
      </c>
      <c r="G24" s="111">
        <v>10</v>
      </c>
      <c r="H24" s="111">
        <v>3</v>
      </c>
      <c r="I24" s="111">
        <v>2</v>
      </c>
      <c r="J24" s="111">
        <v>0</v>
      </c>
      <c r="K24" s="17">
        <f t="shared" si="0"/>
        <v>17</v>
      </c>
    </row>
    <row r="25" spans="1:11" x14ac:dyDescent="0.25">
      <c r="A25" s="51" t="s">
        <v>11</v>
      </c>
      <c r="B25" s="113">
        <v>0</v>
      </c>
      <c r="C25" s="113">
        <v>0</v>
      </c>
      <c r="D25" s="113">
        <v>10</v>
      </c>
      <c r="E25" s="113">
        <v>116</v>
      </c>
      <c r="F25" s="113">
        <v>94</v>
      </c>
      <c r="G25" s="113">
        <v>40</v>
      </c>
      <c r="H25" s="113">
        <v>88</v>
      </c>
      <c r="I25" s="113">
        <v>21</v>
      </c>
      <c r="J25" s="113">
        <v>0</v>
      </c>
      <c r="K25" s="125">
        <f t="shared" si="0"/>
        <v>369</v>
      </c>
    </row>
    <row r="26" spans="1:11" x14ac:dyDescent="0.25">
      <c r="A26" s="63" t="s">
        <v>21</v>
      </c>
      <c r="B26" s="111">
        <v>0</v>
      </c>
      <c r="C26" s="111">
        <v>0</v>
      </c>
      <c r="D26" s="111">
        <v>0</v>
      </c>
      <c r="E26" s="111">
        <v>0</v>
      </c>
      <c r="F26" s="111">
        <v>18</v>
      </c>
      <c r="G26" s="111">
        <v>20</v>
      </c>
      <c r="H26" s="111">
        <v>8</v>
      </c>
      <c r="I26" s="111">
        <v>0</v>
      </c>
      <c r="J26" s="111">
        <v>0</v>
      </c>
      <c r="K26" s="17">
        <f t="shared" si="0"/>
        <v>46</v>
      </c>
    </row>
    <row r="27" spans="1:11" x14ac:dyDescent="0.25">
      <c r="A27" s="63" t="s">
        <v>22</v>
      </c>
      <c r="B27" s="113">
        <v>0</v>
      </c>
      <c r="C27" s="113">
        <v>0</v>
      </c>
      <c r="D27" s="113">
        <v>3</v>
      </c>
      <c r="E27" s="113">
        <v>22</v>
      </c>
      <c r="F27" s="113">
        <v>24</v>
      </c>
      <c r="G27" s="113">
        <v>4</v>
      </c>
      <c r="H27" s="113">
        <v>10</v>
      </c>
      <c r="I27" s="113">
        <v>6</v>
      </c>
      <c r="J27" s="113">
        <v>0</v>
      </c>
      <c r="K27" s="125">
        <f t="shared" si="0"/>
        <v>69</v>
      </c>
    </row>
    <row r="28" spans="1:11" x14ac:dyDescent="0.25">
      <c r="A28" s="63" t="s">
        <v>24</v>
      </c>
      <c r="B28" s="111">
        <v>0</v>
      </c>
      <c r="C28" s="111">
        <v>0</v>
      </c>
      <c r="D28" s="111">
        <v>0</v>
      </c>
      <c r="E28" s="111">
        <v>0</v>
      </c>
      <c r="F28" s="111">
        <v>0</v>
      </c>
      <c r="G28" s="111">
        <v>4</v>
      </c>
      <c r="H28" s="111">
        <v>0</v>
      </c>
      <c r="I28" s="111">
        <v>0</v>
      </c>
      <c r="J28" s="111">
        <v>0</v>
      </c>
      <c r="K28" s="17">
        <f t="shared" si="0"/>
        <v>4</v>
      </c>
    </row>
    <row r="29" spans="1:11" x14ac:dyDescent="0.25">
      <c r="A29" s="63" t="s">
        <v>27</v>
      </c>
      <c r="B29" s="113">
        <v>0</v>
      </c>
      <c r="C29" s="113">
        <v>0</v>
      </c>
      <c r="D29" s="113">
        <v>6</v>
      </c>
      <c r="E29" s="113">
        <v>86</v>
      </c>
      <c r="F29" s="113">
        <v>28</v>
      </c>
      <c r="G29" s="113">
        <v>5</v>
      </c>
      <c r="H29" s="113">
        <v>18</v>
      </c>
      <c r="I29" s="113">
        <v>0</v>
      </c>
      <c r="J29" s="113">
        <v>0</v>
      </c>
      <c r="K29" s="125">
        <f t="shared" si="0"/>
        <v>143</v>
      </c>
    </row>
    <row r="30" spans="1:11" x14ac:dyDescent="0.25">
      <c r="A30" s="63" t="s">
        <v>29</v>
      </c>
      <c r="B30" s="111">
        <v>0</v>
      </c>
      <c r="C30" s="111">
        <v>0</v>
      </c>
      <c r="D30" s="111">
        <v>0</v>
      </c>
      <c r="E30" s="111">
        <v>8</v>
      </c>
      <c r="F30" s="111">
        <v>3</v>
      </c>
      <c r="G30" s="111">
        <v>0</v>
      </c>
      <c r="H30" s="111">
        <v>51</v>
      </c>
      <c r="I30" s="111">
        <v>15</v>
      </c>
      <c r="J30" s="111">
        <v>0</v>
      </c>
      <c r="K30" s="17">
        <f t="shared" si="0"/>
        <v>77</v>
      </c>
    </row>
    <row r="31" spans="1:11" x14ac:dyDescent="0.25">
      <c r="A31" s="63" t="s">
        <v>71</v>
      </c>
      <c r="B31" s="113">
        <v>0</v>
      </c>
      <c r="C31" s="113">
        <v>0</v>
      </c>
      <c r="D31" s="113">
        <v>1</v>
      </c>
      <c r="E31" s="113">
        <v>0</v>
      </c>
      <c r="F31" s="113">
        <v>21</v>
      </c>
      <c r="G31" s="113">
        <v>7</v>
      </c>
      <c r="H31" s="113">
        <v>1</v>
      </c>
      <c r="I31" s="113">
        <v>0</v>
      </c>
      <c r="J31" s="113">
        <v>0</v>
      </c>
      <c r="K31" s="125">
        <f t="shared" si="0"/>
        <v>30</v>
      </c>
    </row>
    <row r="32" spans="1:11" x14ac:dyDescent="0.25">
      <c r="A32" s="63"/>
      <c r="B32" s="115"/>
      <c r="C32" s="115"/>
      <c r="D32" s="115"/>
      <c r="E32" s="115"/>
      <c r="F32" s="115"/>
      <c r="G32" s="115"/>
      <c r="H32" s="115"/>
      <c r="I32" s="115"/>
      <c r="J32" s="115"/>
      <c r="K32" s="28"/>
    </row>
    <row r="33" spans="1:11" x14ac:dyDescent="0.25">
      <c r="A33" s="64" t="s">
        <v>134</v>
      </c>
      <c r="B33" s="76">
        <v>157</v>
      </c>
      <c r="C33" s="76">
        <v>209</v>
      </c>
      <c r="D33" s="76">
        <v>342</v>
      </c>
      <c r="E33" s="76">
        <v>666</v>
      </c>
      <c r="F33" s="76">
        <v>730</v>
      </c>
      <c r="G33" s="76">
        <v>724</v>
      </c>
      <c r="H33" s="76">
        <v>446</v>
      </c>
      <c r="I33" s="76">
        <v>86</v>
      </c>
      <c r="J33" s="76">
        <v>0</v>
      </c>
      <c r="K33" s="24">
        <v>3360</v>
      </c>
    </row>
    <row r="34" spans="1:11" x14ac:dyDescent="0.25">
      <c r="A34" s="51" t="s">
        <v>31</v>
      </c>
      <c r="B34" s="16">
        <v>0</v>
      </c>
      <c r="C34" s="16">
        <v>2</v>
      </c>
      <c r="D34" s="16">
        <v>45</v>
      </c>
      <c r="E34" s="16">
        <v>166</v>
      </c>
      <c r="F34" s="16">
        <v>132</v>
      </c>
      <c r="G34" s="16">
        <v>148</v>
      </c>
      <c r="H34" s="16">
        <v>74</v>
      </c>
      <c r="I34" s="16">
        <v>18</v>
      </c>
      <c r="J34" s="16">
        <v>0</v>
      </c>
      <c r="K34" s="6">
        <v>585</v>
      </c>
    </row>
    <row r="35" spans="1:11" x14ac:dyDescent="0.25">
      <c r="A35" s="51" t="s">
        <v>32</v>
      </c>
      <c r="B35" s="87">
        <v>157</v>
      </c>
      <c r="C35" s="87">
        <v>207</v>
      </c>
      <c r="D35" s="87">
        <v>297</v>
      </c>
      <c r="E35" s="87">
        <v>500</v>
      </c>
      <c r="F35" s="87">
        <v>598</v>
      </c>
      <c r="G35" s="87">
        <v>576</v>
      </c>
      <c r="H35" s="87">
        <v>372</v>
      </c>
      <c r="I35" s="87">
        <v>68</v>
      </c>
      <c r="J35" s="87">
        <v>0</v>
      </c>
      <c r="K35" s="2">
        <v>2775</v>
      </c>
    </row>
    <row r="36" spans="1:11" x14ac:dyDescent="0.25">
      <c r="A36" s="51"/>
      <c r="B36" s="115"/>
      <c r="C36" s="115"/>
      <c r="D36" s="115"/>
      <c r="E36" s="115"/>
      <c r="F36" s="115"/>
      <c r="G36" s="115"/>
      <c r="H36" s="115"/>
      <c r="I36" s="115"/>
      <c r="J36" s="115"/>
      <c r="K36" s="28"/>
    </row>
    <row r="37" spans="1:11" s="45" customFormat="1" x14ac:dyDescent="0.25">
      <c r="A37" s="64" t="s">
        <v>53</v>
      </c>
      <c r="B37" s="76">
        <f>B38+(B39*2)+(B40*3)+(B41*4)+(B42*5)+(B43*6)+(B44*7)+(B45*8)</f>
        <v>291</v>
      </c>
      <c r="C37" s="76">
        <f t="shared" ref="C37:K37" si="1">C38+(C39*2)+(C40*3)+(C41*4)+(C42*5)+(C43*6)+(C44*7)+(C45*8)</f>
        <v>418</v>
      </c>
      <c r="D37" s="76">
        <f t="shared" si="1"/>
        <v>742</v>
      </c>
      <c r="E37" s="76">
        <f t="shared" si="1"/>
        <v>1359</v>
      </c>
      <c r="F37" s="76">
        <f t="shared" si="1"/>
        <v>1235</v>
      </c>
      <c r="G37" s="76">
        <f t="shared" si="1"/>
        <v>959</v>
      </c>
      <c r="H37" s="76">
        <f t="shared" si="1"/>
        <v>476</v>
      </c>
      <c r="I37" s="76">
        <f t="shared" si="1"/>
        <v>87</v>
      </c>
      <c r="J37" s="76">
        <f t="shared" si="1"/>
        <v>0</v>
      </c>
      <c r="K37" s="24">
        <f t="shared" si="1"/>
        <v>5567</v>
      </c>
    </row>
    <row r="38" spans="1:11" x14ac:dyDescent="0.25">
      <c r="A38" s="51" t="s">
        <v>54</v>
      </c>
      <c r="B38" s="16">
        <v>74</v>
      </c>
      <c r="C38" s="16">
        <v>101</v>
      </c>
      <c r="D38" s="16">
        <v>160</v>
      </c>
      <c r="E38" s="16">
        <v>279</v>
      </c>
      <c r="F38" s="16">
        <v>407</v>
      </c>
      <c r="G38" s="16">
        <v>534</v>
      </c>
      <c r="H38" s="16">
        <v>416</v>
      </c>
      <c r="I38" s="16">
        <v>85</v>
      </c>
      <c r="J38" s="16">
        <v>0</v>
      </c>
      <c r="K38" s="6">
        <v>2056</v>
      </c>
    </row>
    <row r="39" spans="1:11" x14ac:dyDescent="0.25">
      <c r="A39" s="51" t="s">
        <v>55</v>
      </c>
      <c r="B39" s="87">
        <v>51</v>
      </c>
      <c r="C39" s="87">
        <v>47</v>
      </c>
      <c r="D39" s="87">
        <v>57</v>
      </c>
      <c r="E39" s="87">
        <v>172</v>
      </c>
      <c r="F39" s="87">
        <v>192</v>
      </c>
      <c r="G39" s="87">
        <v>148</v>
      </c>
      <c r="H39" s="87">
        <v>30</v>
      </c>
      <c r="I39" s="87">
        <v>1</v>
      </c>
      <c r="J39" s="87">
        <v>0</v>
      </c>
      <c r="K39" s="2">
        <v>698</v>
      </c>
    </row>
    <row r="40" spans="1:11" x14ac:dyDescent="0.25">
      <c r="A40" s="51" t="s">
        <v>56</v>
      </c>
      <c r="B40" s="16">
        <v>21</v>
      </c>
      <c r="C40" s="16">
        <v>38</v>
      </c>
      <c r="D40" s="16">
        <v>62</v>
      </c>
      <c r="E40" s="16">
        <v>138</v>
      </c>
      <c r="F40" s="16">
        <v>90</v>
      </c>
      <c r="G40" s="16">
        <v>39</v>
      </c>
      <c r="H40" s="16">
        <v>0</v>
      </c>
      <c r="I40" s="16">
        <v>0</v>
      </c>
      <c r="J40" s="16">
        <v>0</v>
      </c>
      <c r="K40" s="6">
        <v>388</v>
      </c>
    </row>
    <row r="41" spans="1:11" x14ac:dyDescent="0.25">
      <c r="A41" s="51" t="s">
        <v>57</v>
      </c>
      <c r="B41" s="87">
        <v>7</v>
      </c>
      <c r="C41" s="87">
        <v>13</v>
      </c>
      <c r="D41" s="87">
        <v>41</v>
      </c>
      <c r="E41" s="87">
        <v>66</v>
      </c>
      <c r="F41" s="87">
        <v>32</v>
      </c>
      <c r="G41" s="87">
        <v>3</v>
      </c>
      <c r="H41" s="87">
        <v>0</v>
      </c>
      <c r="I41" s="87">
        <v>0</v>
      </c>
      <c r="J41" s="87">
        <v>0</v>
      </c>
      <c r="K41" s="2">
        <v>162</v>
      </c>
    </row>
    <row r="42" spans="1:11" x14ac:dyDescent="0.25">
      <c r="A42" s="51" t="s">
        <v>58</v>
      </c>
      <c r="B42" s="16">
        <v>1</v>
      </c>
      <c r="C42" s="16">
        <v>6</v>
      </c>
      <c r="D42" s="16">
        <v>15</v>
      </c>
      <c r="E42" s="16">
        <v>8</v>
      </c>
      <c r="F42" s="16">
        <v>8</v>
      </c>
      <c r="G42" s="16">
        <v>0</v>
      </c>
      <c r="H42" s="16">
        <v>0</v>
      </c>
      <c r="I42" s="16">
        <v>0</v>
      </c>
      <c r="J42" s="16">
        <v>0</v>
      </c>
      <c r="K42" s="6">
        <v>38</v>
      </c>
    </row>
    <row r="43" spans="1:11" x14ac:dyDescent="0.25">
      <c r="A43" s="51" t="s">
        <v>59</v>
      </c>
      <c r="B43" s="87">
        <v>2</v>
      </c>
      <c r="C43" s="87">
        <v>2</v>
      </c>
      <c r="D43" s="87">
        <v>6</v>
      </c>
      <c r="E43" s="87">
        <v>3</v>
      </c>
      <c r="F43" s="87">
        <v>1</v>
      </c>
      <c r="G43" s="87">
        <v>0</v>
      </c>
      <c r="H43" s="87">
        <v>0</v>
      </c>
      <c r="I43" s="87">
        <v>0</v>
      </c>
      <c r="J43" s="87">
        <v>0</v>
      </c>
      <c r="K43" s="2">
        <v>14</v>
      </c>
    </row>
    <row r="44" spans="1:11" x14ac:dyDescent="0.25">
      <c r="A44" s="51" t="s">
        <v>60</v>
      </c>
      <c r="B44" s="16">
        <v>1</v>
      </c>
      <c r="C44" s="16">
        <v>1</v>
      </c>
      <c r="D44" s="16">
        <v>1</v>
      </c>
      <c r="E44" s="16">
        <v>0</v>
      </c>
      <c r="F44" s="16">
        <v>0</v>
      </c>
      <c r="G44" s="16">
        <v>0</v>
      </c>
      <c r="H44" s="16">
        <v>0</v>
      </c>
      <c r="I44" s="16">
        <v>0</v>
      </c>
      <c r="J44" s="16">
        <v>0</v>
      </c>
      <c r="K44" s="6">
        <v>3</v>
      </c>
    </row>
    <row r="45" spans="1:11" x14ac:dyDescent="0.25">
      <c r="A45" s="51" t="s">
        <v>98</v>
      </c>
      <c r="B45" s="87">
        <v>0</v>
      </c>
      <c r="C45" s="87">
        <v>1</v>
      </c>
      <c r="D45" s="87">
        <v>0</v>
      </c>
      <c r="E45" s="87">
        <v>0</v>
      </c>
      <c r="F45" s="87">
        <v>0</v>
      </c>
      <c r="G45" s="87">
        <v>0</v>
      </c>
      <c r="H45" s="87">
        <v>0</v>
      </c>
      <c r="I45" s="87">
        <v>0</v>
      </c>
      <c r="J45" s="87">
        <v>0</v>
      </c>
      <c r="K45" s="2">
        <v>1</v>
      </c>
    </row>
    <row r="46" spans="1:11" x14ac:dyDescent="0.25">
      <c r="A46" s="51"/>
      <c r="B46" s="16"/>
      <c r="C46" s="16"/>
      <c r="D46" s="16"/>
      <c r="E46" s="16"/>
      <c r="F46" s="16"/>
      <c r="G46" s="16"/>
      <c r="H46" s="16"/>
      <c r="I46" s="16"/>
      <c r="J46" s="16"/>
      <c r="K46" s="6"/>
    </row>
    <row r="47" spans="1:11" x14ac:dyDescent="0.25">
      <c r="A47" s="64" t="s">
        <v>33</v>
      </c>
      <c r="B47" s="76">
        <f>(B49*1)+(B50*2)+(B51*3)+(B52*4)+(B53*5)+(B54*6)+(B55*7)</f>
        <v>233</v>
      </c>
      <c r="C47" s="76">
        <f t="shared" ref="C47:K47" si="2">(C49*1)+(C50*2)+(C51*3)+(C52*4)+(C53*5)+(C54*6)+(C55*7)</f>
        <v>347</v>
      </c>
      <c r="D47" s="76">
        <f t="shared" si="2"/>
        <v>562</v>
      </c>
      <c r="E47" s="76">
        <f t="shared" si="2"/>
        <v>973</v>
      </c>
      <c r="F47" s="76">
        <f t="shared" si="2"/>
        <v>1009</v>
      </c>
      <c r="G47" s="76">
        <f t="shared" si="2"/>
        <v>858</v>
      </c>
      <c r="H47" s="76">
        <f t="shared" si="2"/>
        <v>452</v>
      </c>
      <c r="I47" s="76">
        <f t="shared" si="2"/>
        <v>82</v>
      </c>
      <c r="J47" s="76">
        <f t="shared" si="2"/>
        <v>0</v>
      </c>
      <c r="K47" s="24">
        <f t="shared" si="2"/>
        <v>4516</v>
      </c>
    </row>
    <row r="48" spans="1:11" x14ac:dyDescent="0.25">
      <c r="A48" s="51" t="s">
        <v>34</v>
      </c>
      <c r="B48" s="16">
        <v>10</v>
      </c>
      <c r="C48" s="16">
        <v>11</v>
      </c>
      <c r="D48" s="16">
        <v>12</v>
      </c>
      <c r="E48" s="16">
        <v>54</v>
      </c>
      <c r="F48" s="16">
        <v>37</v>
      </c>
      <c r="G48" s="16">
        <v>41</v>
      </c>
      <c r="H48" s="16">
        <v>23</v>
      </c>
      <c r="I48" s="16">
        <v>4</v>
      </c>
      <c r="J48" s="16">
        <v>0</v>
      </c>
      <c r="K48" s="6">
        <v>192</v>
      </c>
    </row>
    <row r="49" spans="1:11" x14ac:dyDescent="0.25">
      <c r="A49" s="51" t="s">
        <v>35</v>
      </c>
      <c r="B49" s="87">
        <v>87</v>
      </c>
      <c r="C49" s="87">
        <v>112</v>
      </c>
      <c r="D49" s="87">
        <v>191</v>
      </c>
      <c r="E49" s="87">
        <v>342</v>
      </c>
      <c r="F49" s="87">
        <v>437</v>
      </c>
      <c r="G49" s="87">
        <v>534</v>
      </c>
      <c r="H49" s="87">
        <v>394</v>
      </c>
      <c r="I49" s="87">
        <v>82</v>
      </c>
      <c r="J49" s="87">
        <v>0</v>
      </c>
      <c r="K49" s="2">
        <v>2179</v>
      </c>
    </row>
    <row r="50" spans="1:11" x14ac:dyDescent="0.25">
      <c r="A50" s="51" t="s">
        <v>61</v>
      </c>
      <c r="B50" s="16">
        <v>38</v>
      </c>
      <c r="C50" s="16">
        <v>49</v>
      </c>
      <c r="D50" s="16">
        <v>74</v>
      </c>
      <c r="E50" s="16">
        <v>193</v>
      </c>
      <c r="F50" s="16">
        <v>202</v>
      </c>
      <c r="G50" s="16">
        <v>124</v>
      </c>
      <c r="H50" s="16">
        <v>29</v>
      </c>
      <c r="I50" s="16">
        <v>0</v>
      </c>
      <c r="J50" s="16">
        <v>0</v>
      </c>
      <c r="K50" s="6">
        <v>709</v>
      </c>
    </row>
    <row r="51" spans="1:11" x14ac:dyDescent="0.25">
      <c r="A51" s="51" t="s">
        <v>62</v>
      </c>
      <c r="B51" s="87">
        <v>18</v>
      </c>
      <c r="C51" s="87">
        <v>22</v>
      </c>
      <c r="D51" s="87">
        <v>42</v>
      </c>
      <c r="E51" s="87">
        <v>64</v>
      </c>
      <c r="F51" s="87">
        <v>48</v>
      </c>
      <c r="G51" s="87">
        <v>24</v>
      </c>
      <c r="H51" s="87">
        <v>0</v>
      </c>
      <c r="I51" s="87">
        <v>0</v>
      </c>
      <c r="J51" s="87">
        <v>0</v>
      </c>
      <c r="K51" s="2">
        <v>218</v>
      </c>
    </row>
    <row r="52" spans="1:11" x14ac:dyDescent="0.25">
      <c r="A52" s="51" t="s">
        <v>63</v>
      </c>
      <c r="B52" s="19">
        <v>4</v>
      </c>
      <c r="C52" s="19">
        <v>7</v>
      </c>
      <c r="D52" s="19">
        <v>18</v>
      </c>
      <c r="E52" s="19">
        <v>12</v>
      </c>
      <c r="F52" s="19">
        <v>6</v>
      </c>
      <c r="G52" s="19">
        <v>1</v>
      </c>
      <c r="H52" s="19">
        <v>0</v>
      </c>
      <c r="I52" s="19">
        <v>0</v>
      </c>
      <c r="J52" s="19">
        <v>0</v>
      </c>
      <c r="K52" s="26">
        <v>48</v>
      </c>
    </row>
    <row r="53" spans="1:11" x14ac:dyDescent="0.25">
      <c r="A53" s="51" t="s">
        <v>64</v>
      </c>
      <c r="B53" s="87">
        <v>0</v>
      </c>
      <c r="C53" s="87">
        <v>6</v>
      </c>
      <c r="D53" s="87">
        <v>5</v>
      </c>
      <c r="E53" s="87">
        <v>1</v>
      </c>
      <c r="F53" s="87">
        <v>0</v>
      </c>
      <c r="G53" s="87">
        <v>0</v>
      </c>
      <c r="H53" s="87">
        <v>0</v>
      </c>
      <c r="I53" s="87">
        <v>0</v>
      </c>
      <c r="J53" s="87">
        <v>0</v>
      </c>
      <c r="K53" s="2">
        <v>12</v>
      </c>
    </row>
    <row r="54" spans="1:11" x14ac:dyDescent="0.25">
      <c r="A54" s="51" t="s">
        <v>99</v>
      </c>
      <c r="B54" s="16">
        <v>0</v>
      </c>
      <c r="C54" s="16">
        <v>1</v>
      </c>
      <c r="D54" s="16">
        <v>0</v>
      </c>
      <c r="E54" s="16">
        <v>0</v>
      </c>
      <c r="F54" s="16">
        <v>0</v>
      </c>
      <c r="G54" s="16">
        <v>0</v>
      </c>
      <c r="H54" s="16">
        <v>0</v>
      </c>
      <c r="I54" s="16">
        <v>0</v>
      </c>
      <c r="J54" s="16">
        <v>0</v>
      </c>
      <c r="K54" s="6">
        <v>1</v>
      </c>
    </row>
    <row r="55" spans="1:11" x14ac:dyDescent="0.25">
      <c r="A55" s="51" t="s">
        <v>119</v>
      </c>
      <c r="B55" s="87">
        <v>0</v>
      </c>
      <c r="C55" s="87">
        <v>1</v>
      </c>
      <c r="D55" s="87">
        <v>0</v>
      </c>
      <c r="E55" s="87">
        <v>0</v>
      </c>
      <c r="F55" s="87">
        <v>0</v>
      </c>
      <c r="G55" s="87">
        <v>0</v>
      </c>
      <c r="H55" s="87">
        <v>0</v>
      </c>
      <c r="I55" s="87">
        <v>0</v>
      </c>
      <c r="J55" s="87">
        <v>0</v>
      </c>
      <c r="K55" s="2">
        <v>1</v>
      </c>
    </row>
    <row r="56" spans="1:11" x14ac:dyDescent="0.25">
      <c r="A56" s="51"/>
      <c r="B56" s="19"/>
      <c r="C56" s="19"/>
      <c r="D56" s="19"/>
      <c r="E56" s="19"/>
      <c r="F56" s="19"/>
      <c r="G56" s="19"/>
      <c r="H56" s="19"/>
      <c r="I56" s="19"/>
      <c r="J56" s="19"/>
      <c r="K56" s="26"/>
    </row>
    <row r="57" spans="1:11" x14ac:dyDescent="0.25">
      <c r="A57" s="64" t="s">
        <v>108</v>
      </c>
      <c r="B57" s="76">
        <v>233</v>
      </c>
      <c r="C57" s="76">
        <v>347</v>
      </c>
      <c r="D57" s="76">
        <v>562</v>
      </c>
      <c r="E57" s="76">
        <v>973</v>
      </c>
      <c r="F57" s="76">
        <v>1009</v>
      </c>
      <c r="G57" s="76">
        <v>858</v>
      </c>
      <c r="H57" s="76">
        <v>452</v>
      </c>
      <c r="I57" s="76">
        <v>82</v>
      </c>
      <c r="J57" s="76">
        <v>0</v>
      </c>
      <c r="K57" s="24">
        <v>4516</v>
      </c>
    </row>
    <row r="58" spans="1:11" x14ac:dyDescent="0.25">
      <c r="A58" s="51" t="s">
        <v>36</v>
      </c>
      <c r="B58" s="19">
        <v>45</v>
      </c>
      <c r="C58" s="19">
        <v>74</v>
      </c>
      <c r="D58" s="19">
        <v>48</v>
      </c>
      <c r="E58" s="19">
        <v>120</v>
      </c>
      <c r="F58" s="19">
        <v>135</v>
      </c>
      <c r="G58" s="19">
        <v>131</v>
      </c>
      <c r="H58" s="19">
        <v>63</v>
      </c>
      <c r="I58" s="19">
        <v>9</v>
      </c>
      <c r="J58" s="19">
        <v>0</v>
      </c>
      <c r="K58" s="26">
        <v>625</v>
      </c>
    </row>
    <row r="59" spans="1:11" x14ac:dyDescent="0.25">
      <c r="A59" s="63" t="s">
        <v>37</v>
      </c>
      <c r="B59" s="87">
        <v>3</v>
      </c>
      <c r="C59" s="87">
        <v>17</v>
      </c>
      <c r="D59" s="87">
        <v>8</v>
      </c>
      <c r="E59" s="87">
        <v>9</v>
      </c>
      <c r="F59" s="87">
        <v>16</v>
      </c>
      <c r="G59" s="87">
        <v>12</v>
      </c>
      <c r="H59" s="87">
        <v>2</v>
      </c>
      <c r="I59" s="87">
        <v>0</v>
      </c>
      <c r="J59" s="87">
        <v>0</v>
      </c>
      <c r="K59" s="2">
        <v>67</v>
      </c>
    </row>
    <row r="60" spans="1:11" x14ac:dyDescent="0.25">
      <c r="A60" s="63" t="s">
        <v>38</v>
      </c>
      <c r="B60" s="19">
        <v>42</v>
      </c>
      <c r="C60" s="19">
        <v>57</v>
      </c>
      <c r="D60" s="19">
        <v>40</v>
      </c>
      <c r="E60" s="19">
        <v>111</v>
      </c>
      <c r="F60" s="19">
        <v>119</v>
      </c>
      <c r="G60" s="19">
        <v>119</v>
      </c>
      <c r="H60" s="19">
        <v>61</v>
      </c>
      <c r="I60" s="19">
        <v>9</v>
      </c>
      <c r="J60" s="19">
        <v>0</v>
      </c>
      <c r="K60" s="26">
        <v>567</v>
      </c>
    </row>
    <row r="61" spans="1:11" x14ac:dyDescent="0.25">
      <c r="A61" s="51" t="s">
        <v>39</v>
      </c>
      <c r="B61" s="87">
        <v>136</v>
      </c>
      <c r="C61" s="87">
        <v>207</v>
      </c>
      <c r="D61" s="87">
        <v>359</v>
      </c>
      <c r="E61" s="87">
        <v>601</v>
      </c>
      <c r="F61" s="87">
        <v>554</v>
      </c>
      <c r="G61" s="87">
        <v>446</v>
      </c>
      <c r="H61" s="87">
        <v>231</v>
      </c>
      <c r="I61" s="87">
        <v>43</v>
      </c>
      <c r="J61" s="87">
        <v>0</v>
      </c>
      <c r="K61" s="2">
        <v>2577</v>
      </c>
    </row>
    <row r="62" spans="1:11" x14ac:dyDescent="0.25">
      <c r="A62" s="63" t="s">
        <v>37</v>
      </c>
      <c r="B62" s="19">
        <v>5</v>
      </c>
      <c r="C62" s="19">
        <v>17</v>
      </c>
      <c r="D62" s="19">
        <v>13</v>
      </c>
      <c r="E62" s="19">
        <v>7</v>
      </c>
      <c r="F62" s="19">
        <v>22</v>
      </c>
      <c r="G62" s="19">
        <v>12</v>
      </c>
      <c r="H62" s="19">
        <v>4</v>
      </c>
      <c r="I62" s="19">
        <v>1</v>
      </c>
      <c r="J62" s="19">
        <v>0</v>
      </c>
      <c r="K62" s="26">
        <v>82</v>
      </c>
    </row>
    <row r="63" spans="1:11" x14ac:dyDescent="0.25">
      <c r="A63" s="63" t="s">
        <v>38</v>
      </c>
      <c r="B63" s="87">
        <v>131</v>
      </c>
      <c r="C63" s="87">
        <v>190</v>
      </c>
      <c r="D63" s="87">
        <v>346</v>
      </c>
      <c r="E63" s="87">
        <v>594</v>
      </c>
      <c r="F63" s="87">
        <v>532</v>
      </c>
      <c r="G63" s="87">
        <v>434</v>
      </c>
      <c r="H63" s="87">
        <v>227</v>
      </c>
      <c r="I63" s="87">
        <v>42</v>
      </c>
      <c r="J63" s="87">
        <v>0</v>
      </c>
      <c r="K63" s="2">
        <v>2496</v>
      </c>
    </row>
    <row r="64" spans="1:11" x14ac:dyDescent="0.25">
      <c r="A64" s="51" t="s">
        <v>40</v>
      </c>
      <c r="B64" s="19">
        <v>52</v>
      </c>
      <c r="C64" s="19">
        <v>66</v>
      </c>
      <c r="D64" s="19">
        <v>155</v>
      </c>
      <c r="E64" s="19">
        <v>252</v>
      </c>
      <c r="F64" s="19">
        <v>320</v>
      </c>
      <c r="G64" s="19">
        <v>281</v>
      </c>
      <c r="H64" s="19">
        <v>158</v>
      </c>
      <c r="I64" s="19">
        <v>30</v>
      </c>
      <c r="J64" s="19">
        <v>0</v>
      </c>
      <c r="K64" s="26">
        <v>1314</v>
      </c>
    </row>
    <row r="65" spans="1:11" x14ac:dyDescent="0.25">
      <c r="A65" s="63" t="s">
        <v>37</v>
      </c>
      <c r="B65" s="87">
        <v>2</v>
      </c>
      <c r="C65" s="87">
        <v>3</v>
      </c>
      <c r="D65" s="87">
        <v>3</v>
      </c>
      <c r="E65" s="87">
        <v>11</v>
      </c>
      <c r="F65" s="87">
        <v>10</v>
      </c>
      <c r="G65" s="87">
        <v>3</v>
      </c>
      <c r="H65" s="87">
        <v>1</v>
      </c>
      <c r="I65" s="87">
        <v>0</v>
      </c>
      <c r="J65" s="87">
        <v>0</v>
      </c>
      <c r="K65" s="2">
        <v>33</v>
      </c>
    </row>
    <row r="66" spans="1:11" ht="15.75" thickBot="1" x14ac:dyDescent="0.3">
      <c r="A66" s="63" t="s">
        <v>38</v>
      </c>
      <c r="B66" s="19">
        <v>50</v>
      </c>
      <c r="C66" s="19">
        <v>63</v>
      </c>
      <c r="D66" s="19">
        <v>152</v>
      </c>
      <c r="E66" s="19">
        <v>241</v>
      </c>
      <c r="F66" s="19">
        <v>310</v>
      </c>
      <c r="G66" s="19">
        <v>278</v>
      </c>
      <c r="H66" s="19">
        <v>157</v>
      </c>
      <c r="I66" s="19">
        <v>30</v>
      </c>
      <c r="J66" s="19">
        <v>0</v>
      </c>
      <c r="K66" s="26">
        <v>1281</v>
      </c>
    </row>
    <row r="67" spans="1:11" x14ac:dyDescent="0.25">
      <c r="A67" s="116"/>
      <c r="B67" s="116"/>
      <c r="C67" s="116"/>
      <c r="D67" s="116"/>
      <c r="E67" s="116"/>
      <c r="F67" s="116"/>
      <c r="G67" s="116"/>
      <c r="H67" s="116"/>
      <c r="I67" s="116"/>
      <c r="J67" s="116"/>
      <c r="K67" s="116"/>
    </row>
    <row r="68" spans="1:11" x14ac:dyDescent="0.25">
      <c r="A68" s="117"/>
      <c r="B68" s="117"/>
      <c r="C68" s="117"/>
      <c r="D68" s="117"/>
      <c r="E68" s="117"/>
      <c r="F68" s="117"/>
      <c r="G68" s="117"/>
      <c r="H68" s="117"/>
      <c r="I68" s="117"/>
      <c r="J68" s="117"/>
      <c r="K68" s="117"/>
    </row>
    <row r="69" spans="1:11" x14ac:dyDescent="0.25">
      <c r="A69" s="117"/>
      <c r="B69" s="117"/>
      <c r="C69" s="117"/>
      <c r="D69" s="117"/>
      <c r="E69" s="117"/>
      <c r="F69" s="117"/>
      <c r="G69" s="117"/>
      <c r="H69" s="117"/>
      <c r="I69" s="117"/>
      <c r="J69" s="117"/>
      <c r="K69" s="117"/>
    </row>
    <row r="70" spans="1:11" x14ac:dyDescent="0.25">
      <c r="A70" s="117"/>
      <c r="B70" s="117"/>
      <c r="C70" s="117"/>
      <c r="D70" s="117"/>
      <c r="E70" s="117"/>
      <c r="F70" s="117"/>
      <c r="G70" s="117"/>
      <c r="H70" s="117"/>
      <c r="I70" s="117"/>
      <c r="J70" s="117"/>
      <c r="K70" s="117"/>
    </row>
    <row r="71" spans="1:11" x14ac:dyDescent="0.25">
      <c r="A71" s="117"/>
      <c r="B71" s="117"/>
      <c r="C71" s="117"/>
      <c r="D71" s="117"/>
      <c r="E71" s="117"/>
      <c r="F71" s="117"/>
      <c r="G71" s="117"/>
      <c r="H71" s="117"/>
      <c r="I71" s="117"/>
      <c r="J71" s="117"/>
      <c r="K71" s="117"/>
    </row>
    <row r="72" spans="1:11" x14ac:dyDescent="0.25">
      <c r="A72" s="117"/>
      <c r="B72" s="117"/>
      <c r="C72" s="117"/>
      <c r="D72" s="117"/>
      <c r="E72" s="117"/>
      <c r="F72" s="117"/>
      <c r="G72" s="117"/>
      <c r="H72" s="117"/>
      <c r="I72" s="117"/>
      <c r="J72" s="117"/>
      <c r="K72" s="117"/>
    </row>
    <row r="75" spans="1:11" x14ac:dyDescent="0.25">
      <c r="A75" s="29"/>
      <c r="B75" s="30"/>
      <c r="C75" s="30"/>
      <c r="D75" s="30"/>
      <c r="E75" s="30"/>
      <c r="F75" s="30"/>
      <c r="G75" s="30"/>
    </row>
    <row r="115" spans="1:7" x14ac:dyDescent="0.25">
      <c r="A115" s="12"/>
      <c r="B115" s="12"/>
      <c r="C115" s="12"/>
      <c r="D115" s="12"/>
      <c r="E115" s="12"/>
      <c r="F115" s="12"/>
      <c r="G115" s="12"/>
    </row>
    <row r="116" spans="1:7" ht="21" x14ac:dyDescent="0.25">
      <c r="A116" s="1"/>
      <c r="B116" s="12"/>
      <c r="C116" s="12"/>
      <c r="D116" s="12"/>
      <c r="E116" s="12"/>
      <c r="F116" s="12"/>
      <c r="G116" s="12"/>
    </row>
    <row r="117" spans="1:7" x14ac:dyDescent="0.25">
      <c r="A117" s="12"/>
      <c r="B117" s="12"/>
      <c r="C117" s="12"/>
      <c r="D117" s="12"/>
      <c r="E117" s="12"/>
      <c r="F117" s="12"/>
      <c r="G117" s="12"/>
    </row>
    <row r="118" spans="1:7" x14ac:dyDescent="0.25">
      <c r="A118" s="13"/>
      <c r="B118" s="13"/>
      <c r="C118" s="13"/>
      <c r="D118" s="13"/>
      <c r="E118" s="13"/>
      <c r="F118" s="13"/>
      <c r="G118" s="13"/>
    </row>
    <row r="119" spans="1:7" x14ac:dyDescent="0.25">
      <c r="A119" s="14"/>
      <c r="B119" s="14"/>
      <c r="C119" s="14"/>
      <c r="D119" s="14"/>
      <c r="E119" s="14"/>
      <c r="F119" s="14"/>
      <c r="G119" s="14"/>
    </row>
    <row r="120" spans="1:7" x14ac:dyDescent="0.25">
      <c r="A120" s="13"/>
      <c r="B120" s="13"/>
      <c r="C120" s="13"/>
      <c r="D120" s="13"/>
      <c r="E120" s="13"/>
      <c r="F120" s="13"/>
      <c r="G120" s="13"/>
    </row>
    <row r="121" spans="1:7" ht="17.25" x14ac:dyDescent="0.25">
      <c r="A121" s="21"/>
      <c r="B121" s="21"/>
      <c r="C121" s="21"/>
      <c r="D121" s="21"/>
      <c r="E121" s="21"/>
      <c r="F121" s="21"/>
      <c r="G121" s="21"/>
    </row>
    <row r="122" spans="1:7" ht="17.25" x14ac:dyDescent="0.25">
      <c r="A122" s="21"/>
      <c r="B122" s="21"/>
      <c r="C122" s="21"/>
      <c r="D122" s="21"/>
      <c r="E122" s="21"/>
      <c r="F122" s="21"/>
      <c r="G122" s="21"/>
    </row>
    <row r="123" spans="1:7" ht="17.25" x14ac:dyDescent="0.25">
      <c r="A123" s="22"/>
      <c r="B123" s="23"/>
      <c r="C123" s="23"/>
      <c r="D123" s="23"/>
      <c r="E123" s="23"/>
      <c r="F123" s="23"/>
      <c r="G123" s="23"/>
    </row>
    <row r="124" spans="1:7" ht="17.25" x14ac:dyDescent="0.25">
      <c r="A124" s="21"/>
      <c r="B124" s="21"/>
      <c r="C124" s="21"/>
      <c r="D124" s="21"/>
      <c r="E124" s="21"/>
      <c r="F124" s="21"/>
      <c r="G124" s="21"/>
    </row>
    <row r="125" spans="1:7" ht="17.25" x14ac:dyDescent="0.25">
      <c r="A125" s="21"/>
      <c r="B125" s="21"/>
      <c r="C125" s="21"/>
      <c r="D125" s="21"/>
      <c r="E125" s="21"/>
      <c r="F125" s="21"/>
      <c r="G125" s="21"/>
    </row>
    <row r="126" spans="1:7" ht="17.25" x14ac:dyDescent="0.25">
      <c r="A126" s="22"/>
      <c r="B126" s="23"/>
      <c r="C126" s="23"/>
      <c r="D126" s="23"/>
      <c r="E126" s="23"/>
      <c r="F126" s="23"/>
      <c r="G126" s="23"/>
    </row>
    <row r="127" spans="1:7" ht="17.25" x14ac:dyDescent="0.25">
      <c r="A127" s="22"/>
      <c r="B127" s="23"/>
      <c r="C127" s="23"/>
      <c r="D127" s="23"/>
      <c r="E127" s="23"/>
      <c r="F127" s="23"/>
      <c r="G127" s="23"/>
    </row>
  </sheetData>
  <mergeCells count="1">
    <mergeCell ref="A1:K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C02E5-1046-458D-96E7-7CDB5A7E51F0}">
  <dimension ref="A1:N59"/>
  <sheetViews>
    <sheetView zoomScaleNormal="100" workbookViewId="0">
      <selection sqref="A1:K1"/>
    </sheetView>
  </sheetViews>
  <sheetFormatPr defaultRowHeight="15" x14ac:dyDescent="0.25"/>
  <cols>
    <col min="1" max="1" width="51.28515625" customWidth="1"/>
    <col min="2" max="11" width="10.140625" customWidth="1"/>
    <col min="14" max="14" width="8.85546875" style="127"/>
  </cols>
  <sheetData>
    <row r="1" spans="1:14" ht="21.75" thickBot="1" x14ac:dyDescent="0.3">
      <c r="A1" s="135" t="s">
        <v>65</v>
      </c>
      <c r="B1" s="135"/>
      <c r="C1" s="135"/>
      <c r="D1" s="135"/>
      <c r="E1" s="135"/>
      <c r="F1" s="135"/>
      <c r="G1" s="135"/>
      <c r="H1" s="135"/>
      <c r="I1" s="135"/>
      <c r="J1" s="135"/>
      <c r="K1" s="135"/>
    </row>
    <row r="2" spans="1:14" ht="31.5" thickTop="1" thickBot="1" x14ac:dyDescent="0.3">
      <c r="A2" s="80"/>
      <c r="B2" s="81" t="s">
        <v>15</v>
      </c>
      <c r="C2" s="81" t="s">
        <v>16</v>
      </c>
      <c r="D2" s="81" t="s">
        <v>17</v>
      </c>
      <c r="E2" s="81" t="s">
        <v>18</v>
      </c>
      <c r="F2" s="81" t="s">
        <v>120</v>
      </c>
      <c r="G2" s="81" t="s">
        <v>121</v>
      </c>
      <c r="H2" s="81" t="s">
        <v>122</v>
      </c>
      <c r="I2" s="81" t="s">
        <v>123</v>
      </c>
      <c r="J2" s="81" t="s">
        <v>107</v>
      </c>
      <c r="K2" s="109" t="s">
        <v>6</v>
      </c>
    </row>
    <row r="3" spans="1:14" ht="15.75" x14ac:dyDescent="0.25">
      <c r="A3" s="83" t="s">
        <v>114</v>
      </c>
      <c r="B3" s="115">
        <v>233</v>
      </c>
      <c r="C3" s="115">
        <v>347</v>
      </c>
      <c r="D3" s="115">
        <v>562</v>
      </c>
      <c r="E3" s="115">
        <v>973</v>
      </c>
      <c r="F3" s="115">
        <v>1009</v>
      </c>
      <c r="G3" s="115">
        <v>858</v>
      </c>
      <c r="H3" s="115">
        <v>452</v>
      </c>
      <c r="I3" s="115">
        <v>82</v>
      </c>
      <c r="J3" s="115">
        <v>0</v>
      </c>
      <c r="K3" s="28">
        <v>4516</v>
      </c>
    </row>
    <row r="4" spans="1:14" x14ac:dyDescent="0.25">
      <c r="A4" s="86" t="s">
        <v>8</v>
      </c>
      <c r="B4" s="87">
        <v>233</v>
      </c>
      <c r="C4" s="87">
        <v>109</v>
      </c>
      <c r="D4" s="87">
        <v>182</v>
      </c>
      <c r="E4" s="87">
        <v>139</v>
      </c>
      <c r="F4" s="87">
        <v>221</v>
      </c>
      <c r="G4" s="87">
        <v>158</v>
      </c>
      <c r="H4" s="87">
        <v>104</v>
      </c>
      <c r="I4" s="87">
        <v>21</v>
      </c>
      <c r="J4" s="87">
        <v>0</v>
      </c>
      <c r="K4" s="2">
        <v>1167</v>
      </c>
    </row>
    <row r="5" spans="1:14" x14ac:dyDescent="0.25">
      <c r="A5" s="118" t="s">
        <v>36</v>
      </c>
      <c r="B5" s="16">
        <v>45</v>
      </c>
      <c r="C5" s="16">
        <v>16</v>
      </c>
      <c r="D5" s="16">
        <v>13</v>
      </c>
      <c r="E5" s="16">
        <v>13</v>
      </c>
      <c r="F5" s="16">
        <v>18</v>
      </c>
      <c r="G5" s="16">
        <v>16</v>
      </c>
      <c r="H5" s="16">
        <v>14</v>
      </c>
      <c r="I5" s="16">
        <v>2</v>
      </c>
      <c r="J5" s="16">
        <v>0</v>
      </c>
      <c r="K5" s="6">
        <v>137</v>
      </c>
      <c r="N5" s="129"/>
    </row>
    <row r="6" spans="1:14" x14ac:dyDescent="0.25">
      <c r="A6" s="118" t="s">
        <v>39</v>
      </c>
      <c r="B6" s="87">
        <v>136</v>
      </c>
      <c r="C6" s="87">
        <v>50</v>
      </c>
      <c r="D6" s="87">
        <v>97</v>
      </c>
      <c r="E6" s="87">
        <v>66</v>
      </c>
      <c r="F6" s="87">
        <v>130</v>
      </c>
      <c r="G6" s="87">
        <v>81</v>
      </c>
      <c r="H6" s="87">
        <v>52</v>
      </c>
      <c r="I6" s="87">
        <v>10</v>
      </c>
      <c r="J6" s="87">
        <v>0</v>
      </c>
      <c r="K6" s="2">
        <v>622</v>
      </c>
      <c r="N6" s="129"/>
    </row>
    <row r="7" spans="1:14" x14ac:dyDescent="0.25">
      <c r="A7" s="118" t="s">
        <v>40</v>
      </c>
      <c r="B7" s="16">
        <v>52</v>
      </c>
      <c r="C7" s="16">
        <v>43</v>
      </c>
      <c r="D7" s="16">
        <v>72</v>
      </c>
      <c r="E7" s="16">
        <v>60</v>
      </c>
      <c r="F7" s="16">
        <v>73</v>
      </c>
      <c r="G7" s="16">
        <v>61</v>
      </c>
      <c r="H7" s="16">
        <v>38</v>
      </c>
      <c r="I7" s="16">
        <v>9</v>
      </c>
      <c r="J7" s="16">
        <v>0</v>
      </c>
      <c r="K7" s="6">
        <v>408</v>
      </c>
      <c r="N7" s="129"/>
    </row>
    <row r="8" spans="1:14" x14ac:dyDescent="0.25">
      <c r="A8" s="86" t="s">
        <v>9</v>
      </c>
      <c r="B8" s="87">
        <v>0</v>
      </c>
      <c r="C8" s="87">
        <v>183</v>
      </c>
      <c r="D8" s="87">
        <v>160</v>
      </c>
      <c r="E8" s="87">
        <v>160</v>
      </c>
      <c r="F8" s="87">
        <v>120</v>
      </c>
      <c r="G8" s="87">
        <v>113</v>
      </c>
      <c r="H8" s="87">
        <v>52</v>
      </c>
      <c r="I8" s="87">
        <v>0</v>
      </c>
      <c r="J8" s="87">
        <v>0</v>
      </c>
      <c r="K8" s="2">
        <v>788</v>
      </c>
    </row>
    <row r="9" spans="1:14" x14ac:dyDescent="0.25">
      <c r="A9" s="118" t="s">
        <v>36</v>
      </c>
      <c r="B9" s="16">
        <v>0</v>
      </c>
      <c r="C9" s="16">
        <v>50</v>
      </c>
      <c r="D9" s="16">
        <v>20</v>
      </c>
      <c r="E9" s="16">
        <v>44</v>
      </c>
      <c r="F9" s="16">
        <v>28</v>
      </c>
      <c r="G9" s="16">
        <v>25</v>
      </c>
      <c r="H9" s="16">
        <v>10</v>
      </c>
      <c r="I9" s="16">
        <v>0</v>
      </c>
      <c r="J9" s="16">
        <v>0</v>
      </c>
      <c r="K9" s="6">
        <v>177</v>
      </c>
    </row>
    <row r="10" spans="1:14" x14ac:dyDescent="0.25">
      <c r="A10" s="118" t="s">
        <v>39</v>
      </c>
      <c r="B10" s="87">
        <v>0</v>
      </c>
      <c r="C10" s="87">
        <v>119</v>
      </c>
      <c r="D10" s="87">
        <v>106</v>
      </c>
      <c r="E10" s="87">
        <v>92</v>
      </c>
      <c r="F10" s="87">
        <v>69</v>
      </c>
      <c r="G10" s="87">
        <v>73</v>
      </c>
      <c r="H10" s="87">
        <v>36</v>
      </c>
      <c r="I10" s="87">
        <v>0</v>
      </c>
      <c r="J10" s="87">
        <v>0</v>
      </c>
      <c r="K10" s="2">
        <v>495</v>
      </c>
    </row>
    <row r="11" spans="1:14" x14ac:dyDescent="0.25">
      <c r="A11" s="118" t="s">
        <v>40</v>
      </c>
      <c r="B11" s="16">
        <v>0</v>
      </c>
      <c r="C11" s="16">
        <v>14</v>
      </c>
      <c r="D11" s="16">
        <v>34</v>
      </c>
      <c r="E11" s="16">
        <v>24</v>
      </c>
      <c r="F11" s="16">
        <v>23</v>
      </c>
      <c r="G11" s="16">
        <v>15</v>
      </c>
      <c r="H11" s="16">
        <v>6</v>
      </c>
      <c r="I11" s="16">
        <v>0</v>
      </c>
      <c r="J11" s="16">
        <v>0</v>
      </c>
      <c r="K11" s="6">
        <v>116</v>
      </c>
    </row>
    <row r="12" spans="1:14" x14ac:dyDescent="0.25">
      <c r="A12" s="86" t="s">
        <v>10</v>
      </c>
      <c r="B12" s="87">
        <v>0</v>
      </c>
      <c r="C12" s="87">
        <v>55</v>
      </c>
      <c r="D12" s="87">
        <v>205</v>
      </c>
      <c r="E12" s="87">
        <v>475</v>
      </c>
      <c r="F12" s="87">
        <v>531</v>
      </c>
      <c r="G12" s="87">
        <v>548</v>
      </c>
      <c r="H12" s="87">
        <v>204</v>
      </c>
      <c r="I12" s="87">
        <v>40</v>
      </c>
      <c r="J12" s="87">
        <v>0</v>
      </c>
      <c r="K12" s="2">
        <v>2058</v>
      </c>
    </row>
    <row r="13" spans="1:14" x14ac:dyDescent="0.25">
      <c r="A13" s="118" t="s">
        <v>36</v>
      </c>
      <c r="B13" s="16">
        <v>0</v>
      </c>
      <c r="C13" s="16">
        <v>8</v>
      </c>
      <c r="D13" s="16">
        <v>12</v>
      </c>
      <c r="E13" s="16">
        <v>36</v>
      </c>
      <c r="F13" s="16">
        <v>66</v>
      </c>
      <c r="G13" s="16">
        <v>84</v>
      </c>
      <c r="H13" s="16">
        <v>25</v>
      </c>
      <c r="I13" s="16">
        <v>7</v>
      </c>
      <c r="J13" s="16">
        <v>0</v>
      </c>
      <c r="K13" s="6">
        <v>238</v>
      </c>
    </row>
    <row r="14" spans="1:14" x14ac:dyDescent="0.25">
      <c r="A14" s="118" t="s">
        <v>39</v>
      </c>
      <c r="B14" s="87">
        <v>0</v>
      </c>
      <c r="C14" s="87">
        <v>38</v>
      </c>
      <c r="D14" s="87">
        <v>147</v>
      </c>
      <c r="E14" s="87">
        <v>320</v>
      </c>
      <c r="F14" s="87">
        <v>277</v>
      </c>
      <c r="G14" s="87">
        <v>283</v>
      </c>
      <c r="H14" s="87">
        <v>109</v>
      </c>
      <c r="I14" s="87">
        <v>24</v>
      </c>
      <c r="J14" s="87">
        <v>0</v>
      </c>
      <c r="K14" s="2">
        <v>1198</v>
      </c>
    </row>
    <row r="15" spans="1:14" x14ac:dyDescent="0.25">
      <c r="A15" s="118" t="s">
        <v>40</v>
      </c>
      <c r="B15" s="16">
        <v>0</v>
      </c>
      <c r="C15" s="16">
        <v>9</v>
      </c>
      <c r="D15" s="16">
        <v>46</v>
      </c>
      <c r="E15" s="16">
        <v>119</v>
      </c>
      <c r="F15" s="16">
        <v>188</v>
      </c>
      <c r="G15" s="16">
        <v>181</v>
      </c>
      <c r="H15" s="16">
        <v>70</v>
      </c>
      <c r="I15" s="16">
        <v>9</v>
      </c>
      <c r="J15" s="16">
        <v>0</v>
      </c>
      <c r="K15" s="6">
        <v>622</v>
      </c>
    </row>
    <row r="16" spans="1:14" x14ac:dyDescent="0.25">
      <c r="A16" s="86" t="s">
        <v>11</v>
      </c>
      <c r="B16" s="87">
        <v>0</v>
      </c>
      <c r="C16" s="87">
        <v>0</v>
      </c>
      <c r="D16" s="87">
        <v>15</v>
      </c>
      <c r="E16" s="87">
        <v>199</v>
      </c>
      <c r="F16" s="87">
        <v>137</v>
      </c>
      <c r="G16" s="87">
        <v>39</v>
      </c>
      <c r="H16" s="87">
        <v>92</v>
      </c>
      <c r="I16" s="87">
        <v>21</v>
      </c>
      <c r="J16" s="87">
        <v>0</v>
      </c>
      <c r="K16" s="2">
        <v>503</v>
      </c>
    </row>
    <row r="17" spans="1:14" x14ac:dyDescent="0.25">
      <c r="A17" s="118" t="s">
        <v>36</v>
      </c>
      <c r="B17" s="16">
        <v>0</v>
      </c>
      <c r="C17" s="16">
        <v>0</v>
      </c>
      <c r="D17" s="16">
        <v>3</v>
      </c>
      <c r="E17" s="16">
        <v>27</v>
      </c>
      <c r="F17" s="16">
        <v>23</v>
      </c>
      <c r="G17" s="16">
        <v>6</v>
      </c>
      <c r="H17" s="16">
        <v>14</v>
      </c>
      <c r="I17" s="16">
        <v>0</v>
      </c>
      <c r="J17" s="16">
        <v>0</v>
      </c>
      <c r="K17" s="6">
        <v>73</v>
      </c>
    </row>
    <row r="18" spans="1:14" x14ac:dyDescent="0.25">
      <c r="A18" s="118" t="s">
        <v>39</v>
      </c>
      <c r="B18" s="87">
        <v>0</v>
      </c>
      <c r="C18" s="87">
        <v>0</v>
      </c>
      <c r="D18" s="87">
        <v>9</v>
      </c>
      <c r="E18" s="87">
        <v>123</v>
      </c>
      <c r="F18" s="87">
        <v>78</v>
      </c>
      <c r="G18" s="87">
        <v>9</v>
      </c>
      <c r="H18" s="87">
        <v>34</v>
      </c>
      <c r="I18" s="87">
        <v>9</v>
      </c>
      <c r="J18" s="87">
        <v>0</v>
      </c>
      <c r="K18" s="2">
        <v>262</v>
      </c>
    </row>
    <row r="19" spans="1:14" x14ac:dyDescent="0.25">
      <c r="A19" s="118" t="s">
        <v>40</v>
      </c>
      <c r="B19" s="16">
        <v>0</v>
      </c>
      <c r="C19" s="16">
        <v>0</v>
      </c>
      <c r="D19" s="16">
        <v>3</v>
      </c>
      <c r="E19" s="16">
        <v>49</v>
      </c>
      <c r="F19" s="16">
        <v>36</v>
      </c>
      <c r="G19" s="16">
        <v>24</v>
      </c>
      <c r="H19" s="16">
        <v>44</v>
      </c>
      <c r="I19" s="16">
        <v>12</v>
      </c>
      <c r="J19" s="16">
        <v>0</v>
      </c>
      <c r="K19" s="6">
        <v>168</v>
      </c>
    </row>
    <row r="20" spans="1:14" x14ac:dyDescent="0.25">
      <c r="A20" s="118"/>
      <c r="B20" s="87"/>
      <c r="C20" s="87"/>
      <c r="D20" s="87"/>
      <c r="E20" s="87"/>
      <c r="F20" s="87"/>
      <c r="G20" s="87"/>
      <c r="H20" s="87"/>
      <c r="I20" s="87"/>
      <c r="J20" s="87"/>
      <c r="K20" s="2"/>
    </row>
    <row r="21" spans="1:14" ht="15.75" x14ac:dyDescent="0.25">
      <c r="A21" s="83" t="s">
        <v>42</v>
      </c>
      <c r="B21" s="115">
        <v>131</v>
      </c>
      <c r="C21" s="115">
        <v>201</v>
      </c>
      <c r="D21" s="115">
        <v>302</v>
      </c>
      <c r="E21" s="115">
        <v>458</v>
      </c>
      <c r="F21" s="115">
        <v>559</v>
      </c>
      <c r="G21" s="115">
        <v>489</v>
      </c>
      <c r="H21" s="115">
        <v>302</v>
      </c>
      <c r="I21" s="115">
        <v>56</v>
      </c>
      <c r="J21" s="115">
        <v>0</v>
      </c>
      <c r="K21" s="28">
        <v>2498</v>
      </c>
    </row>
    <row r="22" spans="1:14" x14ac:dyDescent="0.25">
      <c r="A22" s="86"/>
      <c r="B22" s="87"/>
      <c r="C22" s="87"/>
      <c r="D22" s="87"/>
      <c r="E22" s="87"/>
      <c r="F22" s="87"/>
      <c r="G22" s="87"/>
      <c r="H22" s="87"/>
      <c r="I22" s="87"/>
      <c r="J22" s="87"/>
      <c r="K22" s="2"/>
    </row>
    <row r="23" spans="1:14" ht="15.75" x14ac:dyDescent="0.25">
      <c r="A23" s="83" t="s">
        <v>43</v>
      </c>
      <c r="B23" s="115">
        <f>B24+B29</f>
        <v>157</v>
      </c>
      <c r="C23" s="115">
        <f t="shared" ref="C23:I23" si="0">C24+C29</f>
        <v>209</v>
      </c>
      <c r="D23" s="115">
        <f t="shared" si="0"/>
        <v>342</v>
      </c>
      <c r="E23" s="115">
        <f t="shared" si="0"/>
        <v>666</v>
      </c>
      <c r="F23" s="115">
        <f t="shared" si="0"/>
        <v>730</v>
      </c>
      <c r="G23" s="115">
        <f t="shared" si="0"/>
        <v>724</v>
      </c>
      <c r="H23" s="115">
        <f t="shared" si="0"/>
        <v>446</v>
      </c>
      <c r="I23" s="115">
        <f t="shared" si="0"/>
        <v>86</v>
      </c>
      <c r="J23" s="115">
        <v>0</v>
      </c>
      <c r="K23" s="28">
        <f>K24+K29</f>
        <v>3360</v>
      </c>
    </row>
    <row r="24" spans="1:14" x14ac:dyDescent="0.25">
      <c r="A24" s="86" t="s">
        <v>66</v>
      </c>
      <c r="B24" s="87">
        <v>36</v>
      </c>
      <c r="C24" s="87">
        <v>46</v>
      </c>
      <c r="D24" s="87">
        <v>94</v>
      </c>
      <c r="E24" s="87">
        <v>239</v>
      </c>
      <c r="F24" s="87">
        <v>201</v>
      </c>
      <c r="G24" s="87">
        <v>209</v>
      </c>
      <c r="H24" s="87">
        <v>145</v>
      </c>
      <c r="I24" s="87">
        <v>34</v>
      </c>
      <c r="J24" s="87">
        <v>0</v>
      </c>
      <c r="K24" s="2">
        <f>SUM(B24:J24)</f>
        <v>1004</v>
      </c>
      <c r="N24" s="129"/>
    </row>
    <row r="25" spans="1:14" x14ac:dyDescent="0.25">
      <c r="A25" s="118" t="s">
        <v>45</v>
      </c>
      <c r="B25" s="16">
        <v>6</v>
      </c>
      <c r="C25" s="16">
        <v>6</v>
      </c>
      <c r="D25" s="16">
        <v>3</v>
      </c>
      <c r="E25" s="16">
        <v>36</v>
      </c>
      <c r="F25" s="16">
        <v>17</v>
      </c>
      <c r="G25" s="16">
        <v>18</v>
      </c>
      <c r="H25" s="16">
        <v>14</v>
      </c>
      <c r="I25" s="16">
        <v>0</v>
      </c>
      <c r="J25" s="16">
        <v>0</v>
      </c>
      <c r="K25" s="6">
        <f t="shared" ref="K25:K33" si="1">SUM(B25:J25)</f>
        <v>100</v>
      </c>
      <c r="N25" s="129"/>
    </row>
    <row r="26" spans="1:14" x14ac:dyDescent="0.25">
      <c r="A26" s="118" t="s">
        <v>36</v>
      </c>
      <c r="B26" s="87">
        <v>0</v>
      </c>
      <c r="C26" s="87">
        <v>0</v>
      </c>
      <c r="D26" s="87">
        <v>0</v>
      </c>
      <c r="E26" s="87">
        <v>0</v>
      </c>
      <c r="F26" s="87">
        <v>0</v>
      </c>
      <c r="G26" s="87">
        <v>0</v>
      </c>
      <c r="H26" s="87">
        <v>0</v>
      </c>
      <c r="I26" s="87">
        <v>0</v>
      </c>
      <c r="J26" s="87">
        <v>0</v>
      </c>
      <c r="K26" s="2">
        <f t="shared" si="1"/>
        <v>0</v>
      </c>
      <c r="N26" s="129"/>
    </row>
    <row r="27" spans="1:14" x14ac:dyDescent="0.25">
      <c r="A27" s="118" t="s">
        <v>46</v>
      </c>
      <c r="B27" s="16">
        <v>30</v>
      </c>
      <c r="C27" s="16">
        <v>37</v>
      </c>
      <c r="D27" s="16">
        <v>82</v>
      </c>
      <c r="E27" s="16">
        <v>182</v>
      </c>
      <c r="F27" s="16">
        <v>171</v>
      </c>
      <c r="G27" s="16">
        <v>181</v>
      </c>
      <c r="H27" s="16">
        <v>130</v>
      </c>
      <c r="I27" s="16">
        <v>31</v>
      </c>
      <c r="J27" s="16">
        <v>0</v>
      </c>
      <c r="K27" s="6">
        <f t="shared" si="1"/>
        <v>844</v>
      </c>
      <c r="N27" s="129"/>
    </row>
    <row r="28" spans="1:14" x14ac:dyDescent="0.25">
      <c r="A28" s="118" t="s">
        <v>40</v>
      </c>
      <c r="B28" s="87">
        <v>0</v>
      </c>
      <c r="C28" s="87">
        <v>3</v>
      </c>
      <c r="D28" s="87">
        <v>9</v>
      </c>
      <c r="E28" s="87">
        <v>21</v>
      </c>
      <c r="F28" s="87">
        <v>13</v>
      </c>
      <c r="G28" s="87">
        <v>10</v>
      </c>
      <c r="H28" s="87">
        <v>1</v>
      </c>
      <c r="I28" s="87">
        <v>3</v>
      </c>
      <c r="J28" s="87">
        <v>0</v>
      </c>
      <c r="K28" s="2">
        <f t="shared" si="1"/>
        <v>60</v>
      </c>
      <c r="N28" s="129"/>
    </row>
    <row r="29" spans="1:14" x14ac:dyDescent="0.25">
      <c r="A29" s="86" t="s">
        <v>47</v>
      </c>
      <c r="B29" s="16">
        <v>121</v>
      </c>
      <c r="C29" s="16">
        <v>163</v>
      </c>
      <c r="D29" s="16">
        <v>248</v>
      </c>
      <c r="E29" s="16">
        <v>427</v>
      </c>
      <c r="F29" s="16">
        <v>529</v>
      </c>
      <c r="G29" s="16">
        <v>515</v>
      </c>
      <c r="H29" s="16">
        <v>301</v>
      </c>
      <c r="I29" s="16">
        <v>52</v>
      </c>
      <c r="J29" s="16">
        <v>0</v>
      </c>
      <c r="K29" s="6">
        <f t="shared" si="1"/>
        <v>2356</v>
      </c>
    </row>
    <row r="30" spans="1:14" x14ac:dyDescent="0.25">
      <c r="A30" s="118" t="s">
        <v>45</v>
      </c>
      <c r="B30" s="87">
        <v>4</v>
      </c>
      <c r="C30" s="87">
        <v>5</v>
      </c>
      <c r="D30" s="87">
        <v>9</v>
      </c>
      <c r="E30" s="87">
        <v>18</v>
      </c>
      <c r="F30" s="87">
        <v>20</v>
      </c>
      <c r="G30" s="87">
        <v>23</v>
      </c>
      <c r="H30" s="87">
        <v>9</v>
      </c>
      <c r="I30" s="87">
        <v>4</v>
      </c>
      <c r="J30" s="87">
        <v>0</v>
      </c>
      <c r="K30" s="2">
        <f t="shared" si="1"/>
        <v>92</v>
      </c>
    </row>
    <row r="31" spans="1:14" x14ac:dyDescent="0.25">
      <c r="A31" s="118" t="s">
        <v>48</v>
      </c>
      <c r="B31" s="16">
        <v>41</v>
      </c>
      <c r="C31" s="16">
        <v>61</v>
      </c>
      <c r="D31" s="16">
        <v>41</v>
      </c>
      <c r="E31" s="16">
        <v>105</v>
      </c>
      <c r="F31" s="16">
        <v>127</v>
      </c>
      <c r="G31" s="16">
        <v>129</v>
      </c>
      <c r="H31" s="16">
        <v>63</v>
      </c>
      <c r="I31" s="16">
        <v>9</v>
      </c>
      <c r="J31" s="16">
        <v>0</v>
      </c>
      <c r="K31" s="6">
        <f>SUM(B31:J31)</f>
        <v>576</v>
      </c>
    </row>
    <row r="32" spans="1:14" x14ac:dyDescent="0.25">
      <c r="A32" s="118" t="s">
        <v>46</v>
      </c>
      <c r="B32" s="87">
        <v>33</v>
      </c>
      <c r="C32" s="87">
        <v>44</v>
      </c>
      <c r="D32" s="87">
        <v>74</v>
      </c>
      <c r="E32" s="87">
        <v>95</v>
      </c>
      <c r="F32" s="87">
        <v>90</v>
      </c>
      <c r="G32" s="87">
        <v>97</v>
      </c>
      <c r="H32" s="87">
        <v>72</v>
      </c>
      <c r="I32" s="87">
        <v>12</v>
      </c>
      <c r="J32" s="87">
        <v>0</v>
      </c>
      <c r="K32" s="2">
        <f t="shared" si="1"/>
        <v>517</v>
      </c>
    </row>
    <row r="33" spans="1:14" x14ac:dyDescent="0.25">
      <c r="A33" s="118" t="s">
        <v>40</v>
      </c>
      <c r="B33" s="16">
        <v>43</v>
      </c>
      <c r="C33" s="16">
        <v>53</v>
      </c>
      <c r="D33" s="16">
        <v>124</v>
      </c>
      <c r="E33" s="16">
        <v>209</v>
      </c>
      <c r="F33" s="16">
        <v>292</v>
      </c>
      <c r="G33" s="16">
        <v>266</v>
      </c>
      <c r="H33" s="16">
        <v>157</v>
      </c>
      <c r="I33" s="16">
        <v>27</v>
      </c>
      <c r="J33" s="16">
        <v>0</v>
      </c>
      <c r="K33" s="6">
        <f t="shared" si="1"/>
        <v>1171</v>
      </c>
    </row>
    <row r="34" spans="1:14" x14ac:dyDescent="0.25">
      <c r="A34" s="86"/>
      <c r="B34" s="87"/>
      <c r="C34" s="87"/>
      <c r="D34" s="87"/>
      <c r="E34" s="87"/>
      <c r="F34" s="87"/>
      <c r="G34" s="87"/>
      <c r="H34" s="87"/>
      <c r="I34" s="87"/>
      <c r="J34" s="87"/>
      <c r="K34" s="2"/>
    </row>
    <row r="35" spans="1:14" s="45" customFormat="1" ht="15.75" x14ac:dyDescent="0.25">
      <c r="A35" s="83" t="s">
        <v>49</v>
      </c>
      <c r="B35" s="115">
        <v>157</v>
      </c>
      <c r="C35" s="115">
        <v>209</v>
      </c>
      <c r="D35" s="115">
        <v>342</v>
      </c>
      <c r="E35" s="115">
        <v>666</v>
      </c>
      <c r="F35" s="115">
        <v>730</v>
      </c>
      <c r="G35" s="115">
        <v>724</v>
      </c>
      <c r="H35" s="115">
        <v>446</v>
      </c>
      <c r="I35" s="115">
        <v>86</v>
      </c>
      <c r="J35" s="115">
        <v>0</v>
      </c>
      <c r="K35" s="28">
        <v>3360</v>
      </c>
      <c r="L35" s="130"/>
      <c r="N35" s="127"/>
    </row>
    <row r="36" spans="1:14" x14ac:dyDescent="0.25">
      <c r="A36" s="86" t="s">
        <v>8</v>
      </c>
      <c r="B36" s="87">
        <v>157</v>
      </c>
      <c r="C36" s="87">
        <v>75</v>
      </c>
      <c r="D36" s="87">
        <v>111</v>
      </c>
      <c r="E36" s="87">
        <v>95</v>
      </c>
      <c r="F36" s="87">
        <v>143</v>
      </c>
      <c r="G36" s="87">
        <v>113</v>
      </c>
      <c r="H36" s="87">
        <v>99</v>
      </c>
      <c r="I36" s="87">
        <v>22</v>
      </c>
      <c r="J36" s="87">
        <v>0</v>
      </c>
      <c r="K36" s="2">
        <f>SUM(B36:J36)</f>
        <v>815</v>
      </c>
      <c r="L36" s="130"/>
    </row>
    <row r="37" spans="1:14" x14ac:dyDescent="0.25">
      <c r="A37" s="118" t="s">
        <v>47</v>
      </c>
      <c r="B37" s="16">
        <v>121</v>
      </c>
      <c r="C37" s="16">
        <v>66</v>
      </c>
      <c r="D37" s="16">
        <v>98</v>
      </c>
      <c r="E37" s="16">
        <v>82</v>
      </c>
      <c r="F37" s="16">
        <v>115</v>
      </c>
      <c r="G37" s="16">
        <v>86</v>
      </c>
      <c r="H37" s="16">
        <v>72</v>
      </c>
      <c r="I37" s="16">
        <v>15</v>
      </c>
      <c r="J37" s="16">
        <v>0</v>
      </c>
      <c r="K37" s="6">
        <f t="shared" ref="K37:K47" si="2">SUM(B37:J37)</f>
        <v>655</v>
      </c>
      <c r="L37" s="130"/>
      <c r="N37" s="129"/>
    </row>
    <row r="38" spans="1:14" x14ac:dyDescent="0.25">
      <c r="A38" s="118" t="s">
        <v>50</v>
      </c>
      <c r="B38" s="87">
        <v>36</v>
      </c>
      <c r="C38" s="87">
        <v>9</v>
      </c>
      <c r="D38" s="87">
        <v>13</v>
      </c>
      <c r="E38" s="87">
        <v>13</v>
      </c>
      <c r="F38" s="87">
        <v>28</v>
      </c>
      <c r="G38" s="87">
        <v>27</v>
      </c>
      <c r="H38" s="87">
        <v>27</v>
      </c>
      <c r="I38" s="87">
        <v>7</v>
      </c>
      <c r="J38" s="87">
        <v>0</v>
      </c>
      <c r="K38" s="2">
        <f t="shared" si="2"/>
        <v>160</v>
      </c>
      <c r="L38" s="130"/>
      <c r="N38" s="129"/>
    </row>
    <row r="39" spans="1:14" x14ac:dyDescent="0.25">
      <c r="A39" s="86" t="s">
        <v>9</v>
      </c>
      <c r="B39" s="16">
        <v>0</v>
      </c>
      <c r="C39" s="16">
        <v>91</v>
      </c>
      <c r="D39" s="16">
        <v>78</v>
      </c>
      <c r="E39" s="16">
        <v>92</v>
      </c>
      <c r="F39" s="16">
        <v>73</v>
      </c>
      <c r="G39" s="16">
        <v>74</v>
      </c>
      <c r="H39" s="16">
        <v>46</v>
      </c>
      <c r="I39" s="16">
        <v>0</v>
      </c>
      <c r="J39" s="16">
        <v>0</v>
      </c>
      <c r="K39" s="6">
        <f t="shared" si="2"/>
        <v>454</v>
      </c>
      <c r="L39" s="130"/>
    </row>
    <row r="40" spans="1:14" x14ac:dyDescent="0.25">
      <c r="A40" s="118" t="s">
        <v>47</v>
      </c>
      <c r="B40" s="87">
        <v>0</v>
      </c>
      <c r="C40" s="87">
        <v>71</v>
      </c>
      <c r="D40" s="87">
        <v>68</v>
      </c>
      <c r="E40" s="87">
        <v>77</v>
      </c>
      <c r="F40" s="87">
        <v>67</v>
      </c>
      <c r="G40" s="87">
        <v>58</v>
      </c>
      <c r="H40" s="87">
        <v>35</v>
      </c>
      <c r="I40" s="87">
        <v>0</v>
      </c>
      <c r="J40" s="87">
        <v>0</v>
      </c>
      <c r="K40" s="2">
        <f t="shared" si="2"/>
        <v>376</v>
      </c>
      <c r="L40" s="130"/>
    </row>
    <row r="41" spans="1:14" x14ac:dyDescent="0.25">
      <c r="A41" s="118" t="s">
        <v>50</v>
      </c>
      <c r="B41" s="16">
        <v>0</v>
      </c>
      <c r="C41" s="16">
        <v>20</v>
      </c>
      <c r="D41" s="16">
        <v>10</v>
      </c>
      <c r="E41" s="16">
        <v>15</v>
      </c>
      <c r="F41" s="16">
        <v>6</v>
      </c>
      <c r="G41" s="16">
        <v>16</v>
      </c>
      <c r="H41" s="16">
        <v>11</v>
      </c>
      <c r="I41" s="16">
        <v>0</v>
      </c>
      <c r="J41" s="16">
        <v>0</v>
      </c>
      <c r="K41" s="6">
        <f t="shared" si="2"/>
        <v>78</v>
      </c>
      <c r="L41" s="130"/>
    </row>
    <row r="42" spans="1:14" x14ac:dyDescent="0.25">
      <c r="A42" s="86" t="s">
        <v>10</v>
      </c>
      <c r="B42" s="87">
        <v>0</v>
      </c>
      <c r="C42" s="87">
        <v>43</v>
      </c>
      <c r="D42" s="87">
        <v>143</v>
      </c>
      <c r="E42" s="87">
        <v>363</v>
      </c>
      <c r="F42" s="87">
        <v>420</v>
      </c>
      <c r="G42" s="87">
        <v>497</v>
      </c>
      <c r="H42" s="87">
        <v>213</v>
      </c>
      <c r="I42" s="87">
        <v>43</v>
      </c>
      <c r="J42" s="87">
        <v>0</v>
      </c>
      <c r="K42" s="2">
        <f t="shared" si="2"/>
        <v>1722</v>
      </c>
      <c r="L42" s="130"/>
    </row>
    <row r="43" spans="1:14" x14ac:dyDescent="0.25">
      <c r="A43" s="118" t="s">
        <v>47</v>
      </c>
      <c r="B43" s="16">
        <v>0</v>
      </c>
      <c r="C43" s="16">
        <v>26</v>
      </c>
      <c r="D43" s="16">
        <v>77</v>
      </c>
      <c r="E43" s="16">
        <v>197</v>
      </c>
      <c r="F43" s="16">
        <v>293</v>
      </c>
      <c r="G43" s="16">
        <v>341</v>
      </c>
      <c r="H43" s="16">
        <v>121</v>
      </c>
      <c r="I43" s="16">
        <v>26</v>
      </c>
      <c r="J43" s="16">
        <v>0</v>
      </c>
      <c r="K43" s="6">
        <f t="shared" si="2"/>
        <v>1081</v>
      </c>
      <c r="L43" s="130"/>
    </row>
    <row r="44" spans="1:14" x14ac:dyDescent="0.25">
      <c r="A44" s="118" t="s">
        <v>50</v>
      </c>
      <c r="B44" s="87">
        <v>0</v>
      </c>
      <c r="C44" s="87">
        <v>17</v>
      </c>
      <c r="D44" s="87">
        <v>66</v>
      </c>
      <c r="E44" s="87">
        <v>166</v>
      </c>
      <c r="F44" s="87">
        <v>127</v>
      </c>
      <c r="G44" s="87">
        <v>156</v>
      </c>
      <c r="H44" s="87">
        <v>92</v>
      </c>
      <c r="I44" s="87">
        <v>17</v>
      </c>
      <c r="J44" s="87">
        <v>0</v>
      </c>
      <c r="K44" s="2">
        <f t="shared" si="2"/>
        <v>641</v>
      </c>
      <c r="L44" s="130"/>
    </row>
    <row r="45" spans="1:14" x14ac:dyDescent="0.25">
      <c r="A45" s="86" t="s">
        <v>11</v>
      </c>
      <c r="B45" s="16">
        <v>0</v>
      </c>
      <c r="C45" s="16">
        <v>0</v>
      </c>
      <c r="D45" s="16">
        <v>10</v>
      </c>
      <c r="E45" s="16">
        <v>116</v>
      </c>
      <c r="F45" s="16">
        <v>94</v>
      </c>
      <c r="G45" s="16">
        <v>40</v>
      </c>
      <c r="H45" s="16">
        <v>88</v>
      </c>
      <c r="I45" s="16">
        <v>21</v>
      </c>
      <c r="J45" s="16">
        <v>0</v>
      </c>
      <c r="K45" s="6">
        <f t="shared" si="2"/>
        <v>369</v>
      </c>
      <c r="L45" s="130"/>
    </row>
    <row r="46" spans="1:14" x14ac:dyDescent="0.25">
      <c r="A46" s="118" t="s">
        <v>47</v>
      </c>
      <c r="B46" s="87">
        <v>0</v>
      </c>
      <c r="C46" s="87">
        <v>0</v>
      </c>
      <c r="D46" s="87">
        <v>5</v>
      </c>
      <c r="E46" s="87">
        <v>71</v>
      </c>
      <c r="F46" s="87">
        <v>54</v>
      </c>
      <c r="G46" s="87">
        <v>30</v>
      </c>
      <c r="H46" s="87">
        <v>73</v>
      </c>
      <c r="I46" s="87">
        <v>11</v>
      </c>
      <c r="J46" s="87">
        <v>0</v>
      </c>
      <c r="K46" s="2">
        <f t="shared" si="2"/>
        <v>244</v>
      </c>
      <c r="L46" s="130"/>
    </row>
    <row r="47" spans="1:14" x14ac:dyDescent="0.25">
      <c r="A47" s="118" t="s">
        <v>50</v>
      </c>
      <c r="B47" s="16">
        <v>0</v>
      </c>
      <c r="C47" s="16">
        <v>0</v>
      </c>
      <c r="D47" s="16">
        <v>5</v>
      </c>
      <c r="E47" s="16">
        <v>45</v>
      </c>
      <c r="F47" s="16">
        <v>40</v>
      </c>
      <c r="G47" s="16">
        <v>10</v>
      </c>
      <c r="H47" s="16">
        <v>15</v>
      </c>
      <c r="I47" s="16">
        <v>10</v>
      </c>
      <c r="J47" s="16">
        <v>0</v>
      </c>
      <c r="K47" s="6">
        <f t="shared" si="2"/>
        <v>125</v>
      </c>
      <c r="L47" s="130"/>
    </row>
    <row r="48" spans="1:14" x14ac:dyDescent="0.25">
      <c r="A48" s="118"/>
      <c r="B48" s="87"/>
      <c r="C48" s="87"/>
      <c r="D48" s="87"/>
      <c r="E48" s="87"/>
      <c r="F48" s="87"/>
      <c r="G48" s="87"/>
      <c r="H48" s="87"/>
      <c r="I48" s="87"/>
      <c r="J48" s="87"/>
      <c r="K48" s="2"/>
    </row>
    <row r="49" spans="1:14" s="45" customFormat="1" x14ac:dyDescent="0.25">
      <c r="A49" s="119" t="s">
        <v>129</v>
      </c>
      <c r="B49" s="115">
        <f t="shared" ref="B49:I49" si="3">SUM(B50:B52)</f>
        <v>0</v>
      </c>
      <c r="C49" s="115">
        <f t="shared" si="3"/>
        <v>0</v>
      </c>
      <c r="D49" s="115">
        <f t="shared" si="3"/>
        <v>15</v>
      </c>
      <c r="E49" s="115">
        <f t="shared" si="3"/>
        <v>19</v>
      </c>
      <c r="F49" s="115">
        <f t="shared" si="3"/>
        <v>80</v>
      </c>
      <c r="G49" s="115">
        <f t="shared" si="3"/>
        <v>213</v>
      </c>
      <c r="H49" s="115">
        <f t="shared" si="3"/>
        <v>384</v>
      </c>
      <c r="I49" s="115">
        <f t="shared" si="3"/>
        <v>614</v>
      </c>
      <c r="J49" s="115">
        <v>102</v>
      </c>
      <c r="K49" s="28">
        <f t="shared" ref="K49:K52" si="4">SUM(B49:J49)</f>
        <v>1427</v>
      </c>
      <c r="N49" s="127"/>
    </row>
    <row r="50" spans="1:14" x14ac:dyDescent="0.25">
      <c r="A50" s="86" t="s">
        <v>124</v>
      </c>
      <c r="B50" s="87">
        <v>0</v>
      </c>
      <c r="C50" s="87">
        <v>0</v>
      </c>
      <c r="D50" s="87">
        <v>2</v>
      </c>
      <c r="E50" s="87">
        <v>4</v>
      </c>
      <c r="F50" s="87">
        <v>6</v>
      </c>
      <c r="G50" s="87">
        <v>15</v>
      </c>
      <c r="H50" s="87">
        <v>30</v>
      </c>
      <c r="I50" s="87">
        <v>92</v>
      </c>
      <c r="J50" s="87">
        <v>8</v>
      </c>
      <c r="K50" s="2">
        <f t="shared" si="4"/>
        <v>157</v>
      </c>
    </row>
    <row r="51" spans="1:14" x14ac:dyDescent="0.25">
      <c r="A51" s="86" t="s">
        <v>125</v>
      </c>
      <c r="B51" s="16">
        <v>0</v>
      </c>
      <c r="C51" s="16">
        <v>0</v>
      </c>
      <c r="D51" s="16">
        <v>12</v>
      </c>
      <c r="E51" s="16">
        <v>8</v>
      </c>
      <c r="F51" s="16">
        <v>12</v>
      </c>
      <c r="G51" s="16">
        <v>23</v>
      </c>
      <c r="H51" s="16">
        <v>26</v>
      </c>
      <c r="I51" s="16">
        <v>0</v>
      </c>
      <c r="J51" s="16">
        <v>0</v>
      </c>
      <c r="K51" s="6">
        <f t="shared" si="4"/>
        <v>81</v>
      </c>
    </row>
    <row r="52" spans="1:14" ht="15.75" thickBot="1" x14ac:dyDescent="0.3">
      <c r="A52" s="120" t="s">
        <v>126</v>
      </c>
      <c r="B52" s="87">
        <v>0</v>
      </c>
      <c r="C52" s="87">
        <v>0</v>
      </c>
      <c r="D52" s="87">
        <v>1</v>
      </c>
      <c r="E52" s="87">
        <v>7</v>
      </c>
      <c r="F52" s="87">
        <v>62</v>
      </c>
      <c r="G52" s="87">
        <v>175</v>
      </c>
      <c r="H52" s="87">
        <v>328</v>
      </c>
      <c r="I52" s="87">
        <v>522</v>
      </c>
      <c r="J52" s="87">
        <v>94</v>
      </c>
      <c r="K52" s="2">
        <f t="shared" si="4"/>
        <v>1189</v>
      </c>
    </row>
    <row r="53" spans="1:14" x14ac:dyDescent="0.25">
      <c r="A53" s="140" t="s">
        <v>137</v>
      </c>
      <c r="B53" s="140"/>
      <c r="C53" s="140"/>
      <c r="D53" s="140"/>
      <c r="E53" s="140"/>
      <c r="F53" s="140"/>
      <c r="G53" s="140"/>
      <c r="H53" s="140"/>
      <c r="I53" s="140"/>
      <c r="J53" s="140"/>
      <c r="K53" s="140"/>
    </row>
    <row r="54" spans="1:14" x14ac:dyDescent="0.25">
      <c r="A54" s="141"/>
      <c r="B54" s="141"/>
      <c r="C54" s="141"/>
      <c r="D54" s="141"/>
      <c r="E54" s="141"/>
      <c r="F54" s="141"/>
      <c r="G54" s="141"/>
      <c r="H54" s="141"/>
      <c r="I54" s="141"/>
      <c r="J54" s="141"/>
      <c r="K54" s="141"/>
    </row>
    <row r="55" spans="1:14" x14ac:dyDescent="0.25">
      <c r="A55" s="141"/>
      <c r="B55" s="141"/>
      <c r="C55" s="141"/>
      <c r="D55" s="141"/>
      <c r="E55" s="141"/>
      <c r="F55" s="141"/>
      <c r="G55" s="141"/>
      <c r="H55" s="141"/>
      <c r="I55" s="141"/>
      <c r="J55" s="141"/>
      <c r="K55" s="141"/>
    </row>
    <row r="56" spans="1:14" x14ac:dyDescent="0.25">
      <c r="A56" s="141"/>
      <c r="B56" s="141"/>
      <c r="C56" s="141"/>
      <c r="D56" s="141"/>
      <c r="E56" s="141"/>
      <c r="F56" s="141"/>
      <c r="G56" s="141"/>
      <c r="H56" s="141"/>
      <c r="I56" s="141"/>
      <c r="J56" s="141"/>
      <c r="K56" s="141"/>
    </row>
    <row r="57" spans="1:14" x14ac:dyDescent="0.25">
      <c r="A57" s="141"/>
      <c r="B57" s="141"/>
      <c r="C57" s="141"/>
      <c r="D57" s="141"/>
      <c r="E57" s="141"/>
      <c r="F57" s="141"/>
      <c r="G57" s="141"/>
      <c r="H57" s="141"/>
      <c r="I57" s="141"/>
      <c r="J57" s="141"/>
      <c r="K57" s="141"/>
    </row>
    <row r="58" spans="1:14" x14ac:dyDescent="0.25">
      <c r="A58" s="141"/>
      <c r="B58" s="141"/>
      <c r="C58" s="141"/>
      <c r="D58" s="141"/>
      <c r="E58" s="141"/>
      <c r="F58" s="141"/>
      <c r="G58" s="141"/>
      <c r="H58" s="141"/>
      <c r="I58" s="141"/>
      <c r="J58" s="141"/>
      <c r="K58" s="141"/>
    </row>
    <row r="59" spans="1:14" ht="14.65" customHeight="1" x14ac:dyDescent="0.25">
      <c r="A59" s="144" t="s">
        <v>51</v>
      </c>
      <c r="B59" s="144"/>
      <c r="C59" s="144"/>
      <c r="D59" s="144"/>
      <c r="E59" s="144"/>
      <c r="F59" s="144"/>
      <c r="G59" s="144"/>
      <c r="H59" s="144"/>
      <c r="I59" s="144"/>
      <c r="J59" s="144"/>
      <c r="K59" s="144"/>
    </row>
  </sheetData>
  <mergeCells count="3">
    <mergeCell ref="A1:K1"/>
    <mergeCell ref="A53:K58"/>
    <mergeCell ref="A59:K5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2239E-7A7D-453A-A809-4336929DC2A7}">
  <dimension ref="A1:M27"/>
  <sheetViews>
    <sheetView zoomScaleNormal="100" workbookViewId="0">
      <selection sqref="A1:J1"/>
    </sheetView>
  </sheetViews>
  <sheetFormatPr defaultRowHeight="15" x14ac:dyDescent="0.25"/>
  <cols>
    <col min="1" max="1" width="41.140625" bestFit="1" customWidth="1"/>
    <col min="2" max="7" width="10.7109375" customWidth="1"/>
    <col min="8" max="8" width="10.7109375" style="31" customWidth="1"/>
    <col min="9" max="11" width="10.7109375" customWidth="1"/>
    <col min="12" max="12" width="10.7109375" style="79" customWidth="1"/>
    <col min="13" max="13" width="10.7109375" customWidth="1"/>
    <col min="14" max="14" width="12" customWidth="1"/>
  </cols>
  <sheetData>
    <row r="1" spans="1:10" ht="21.75" thickBot="1" x14ac:dyDescent="0.3">
      <c r="A1" s="145" t="s">
        <v>95</v>
      </c>
      <c r="B1" s="145"/>
      <c r="C1" s="145"/>
      <c r="D1" s="145"/>
      <c r="E1" s="145"/>
      <c r="F1" s="145"/>
      <c r="G1" s="145"/>
      <c r="H1" s="145"/>
      <c r="I1" s="145"/>
      <c r="J1" s="145"/>
    </row>
    <row r="2" spans="1:10" ht="15.75" thickBot="1" x14ac:dyDescent="0.3">
      <c r="A2" s="48" t="s">
        <v>92</v>
      </c>
      <c r="B2" s="69" t="s">
        <v>6</v>
      </c>
      <c r="C2" s="43"/>
      <c r="D2" s="43"/>
      <c r="E2" s="43"/>
      <c r="F2" s="43"/>
      <c r="G2" s="43"/>
      <c r="H2" s="44"/>
      <c r="I2" s="44"/>
      <c r="J2" s="60"/>
    </row>
    <row r="3" spans="1:10" x14ac:dyDescent="0.25">
      <c r="A3" s="64" t="s">
        <v>76</v>
      </c>
      <c r="B3" s="5">
        <v>1630</v>
      </c>
      <c r="C3" s="45"/>
      <c r="D3" s="45"/>
      <c r="E3" s="45"/>
      <c r="F3" s="45"/>
      <c r="G3" s="45"/>
      <c r="H3" s="66"/>
      <c r="I3" s="66"/>
      <c r="J3" s="45"/>
    </row>
    <row r="4" spans="1:10" x14ac:dyDescent="0.25">
      <c r="A4" s="51" t="s">
        <v>31</v>
      </c>
      <c r="B4" s="3">
        <v>240</v>
      </c>
      <c r="C4" s="60"/>
      <c r="D4" s="60"/>
      <c r="E4" s="60"/>
      <c r="F4" s="60"/>
      <c r="G4" s="60"/>
      <c r="I4" s="31"/>
      <c r="J4" s="60"/>
    </row>
    <row r="5" spans="1:10" x14ac:dyDescent="0.25">
      <c r="A5" s="51" t="s">
        <v>32</v>
      </c>
      <c r="B5" s="27">
        <v>1390</v>
      </c>
      <c r="C5" s="60"/>
      <c r="D5" s="60"/>
      <c r="E5" s="60"/>
      <c r="F5" s="60"/>
      <c r="G5" s="60"/>
      <c r="I5" s="31"/>
      <c r="J5" s="60"/>
    </row>
    <row r="6" spans="1:10" x14ac:dyDescent="0.25">
      <c r="A6" s="51"/>
      <c r="B6" s="3"/>
      <c r="C6" s="60"/>
      <c r="D6" s="60"/>
      <c r="E6" s="60"/>
      <c r="F6" s="60"/>
      <c r="G6" s="60"/>
      <c r="H6" s="60"/>
      <c r="I6" s="60"/>
      <c r="J6" s="60"/>
    </row>
    <row r="7" spans="1:10" x14ac:dyDescent="0.25">
      <c r="A7" s="64" t="s">
        <v>77</v>
      </c>
      <c r="B7" s="5">
        <v>1630</v>
      </c>
      <c r="C7" s="45"/>
      <c r="D7" s="45"/>
      <c r="E7" s="45"/>
      <c r="F7" s="45"/>
      <c r="G7" s="45"/>
      <c r="H7" s="45"/>
      <c r="I7" s="45"/>
      <c r="J7" s="45"/>
    </row>
    <row r="8" spans="1:10" x14ac:dyDescent="0.25">
      <c r="A8" s="51" t="s">
        <v>93</v>
      </c>
      <c r="B8" s="3">
        <v>5</v>
      </c>
      <c r="C8" s="45"/>
      <c r="D8" s="130"/>
      <c r="E8" s="45"/>
      <c r="F8" s="45"/>
      <c r="G8" s="45"/>
      <c r="H8" s="45"/>
      <c r="I8" s="45"/>
      <c r="J8" s="45"/>
    </row>
    <row r="9" spans="1:10" x14ac:dyDescent="0.25">
      <c r="A9" s="51" t="s">
        <v>21</v>
      </c>
      <c r="B9" s="25">
        <v>99</v>
      </c>
      <c r="C9" s="60"/>
      <c r="D9" s="60"/>
      <c r="E9" s="60"/>
      <c r="F9" s="60"/>
      <c r="G9" s="60"/>
      <c r="H9" s="60"/>
      <c r="I9" s="60"/>
      <c r="J9" s="60"/>
    </row>
    <row r="10" spans="1:10" x14ac:dyDescent="0.25">
      <c r="A10" s="51" t="s">
        <v>22</v>
      </c>
      <c r="B10" s="3">
        <v>171</v>
      </c>
      <c r="C10" s="60"/>
      <c r="D10" s="60"/>
      <c r="E10" s="60"/>
      <c r="F10" s="60"/>
      <c r="G10" s="60"/>
      <c r="H10" s="60"/>
      <c r="I10" s="60"/>
      <c r="J10" s="60"/>
    </row>
    <row r="11" spans="1:10" x14ac:dyDescent="0.25">
      <c r="A11" s="51" t="s">
        <v>23</v>
      </c>
      <c r="B11" s="27">
        <v>19</v>
      </c>
      <c r="C11" s="60"/>
      <c r="D11" s="60"/>
      <c r="E11" s="60"/>
      <c r="F11" s="60"/>
      <c r="G11" s="60"/>
      <c r="H11" s="60"/>
      <c r="I11" s="60"/>
      <c r="J11" s="60"/>
    </row>
    <row r="12" spans="1:10" x14ac:dyDescent="0.25">
      <c r="A12" s="51" t="s">
        <v>78</v>
      </c>
      <c r="B12" s="3">
        <v>216</v>
      </c>
      <c r="C12" s="60"/>
      <c r="D12" s="60"/>
      <c r="E12" s="60"/>
      <c r="F12" s="60"/>
      <c r="G12" s="60"/>
      <c r="H12" s="60"/>
      <c r="I12" s="60"/>
      <c r="J12" s="60"/>
    </row>
    <row r="13" spans="1:10" s="131" customFormat="1" x14ac:dyDescent="0.25">
      <c r="A13" s="51" t="s">
        <v>130</v>
      </c>
      <c r="B13" s="27">
        <v>1</v>
      </c>
    </row>
    <row r="14" spans="1:10" x14ac:dyDescent="0.25">
      <c r="A14" s="51" t="s">
        <v>25</v>
      </c>
      <c r="B14" s="3">
        <v>33</v>
      </c>
      <c r="C14" s="60"/>
      <c r="D14" s="60"/>
      <c r="E14" s="60"/>
      <c r="F14" s="60"/>
      <c r="G14" s="60"/>
      <c r="H14" s="60"/>
      <c r="I14" s="60"/>
      <c r="J14" s="60"/>
    </row>
    <row r="15" spans="1:10" x14ac:dyDescent="0.25">
      <c r="A15" s="51" t="s">
        <v>26</v>
      </c>
      <c r="B15" s="27">
        <v>16</v>
      </c>
      <c r="C15" s="60"/>
      <c r="D15" s="60"/>
      <c r="E15" s="60"/>
      <c r="F15" s="60"/>
      <c r="G15" s="60"/>
      <c r="H15" s="60"/>
      <c r="I15" s="60"/>
      <c r="J15" s="60"/>
    </row>
    <row r="16" spans="1:10" x14ac:dyDescent="0.25">
      <c r="A16" s="51" t="s">
        <v>27</v>
      </c>
      <c r="B16" s="3">
        <v>869</v>
      </c>
      <c r="C16" s="60"/>
      <c r="D16" s="60"/>
      <c r="E16" s="60"/>
      <c r="F16" s="60"/>
      <c r="G16" s="60"/>
      <c r="H16" s="60"/>
      <c r="I16" s="60"/>
      <c r="J16" s="60"/>
    </row>
    <row r="17" spans="1:13" x14ac:dyDescent="0.25">
      <c r="A17" s="51" t="s">
        <v>28</v>
      </c>
      <c r="B17" s="27">
        <v>60</v>
      </c>
      <c r="C17" s="60"/>
      <c r="D17" s="60"/>
      <c r="E17" s="60"/>
      <c r="F17" s="60"/>
      <c r="G17" s="60"/>
      <c r="H17" s="60"/>
      <c r="I17" s="60"/>
      <c r="J17" s="60"/>
    </row>
    <row r="18" spans="1:13" ht="15.75" thickBot="1" x14ac:dyDescent="0.3">
      <c r="A18" s="132" t="s">
        <v>29</v>
      </c>
      <c r="B18" s="9">
        <v>141</v>
      </c>
      <c r="C18" s="60"/>
      <c r="D18" s="60"/>
      <c r="E18" s="60"/>
      <c r="F18" s="60"/>
      <c r="G18" s="60"/>
      <c r="H18" s="60"/>
      <c r="I18" s="60"/>
      <c r="J18" s="60"/>
    </row>
    <row r="19" spans="1:13" ht="15.75" thickBot="1" x14ac:dyDescent="0.3">
      <c r="A19" s="46"/>
      <c r="B19" s="60"/>
      <c r="C19" s="60"/>
      <c r="D19" s="60"/>
      <c r="E19" s="60"/>
      <c r="F19" s="60"/>
      <c r="G19" s="60"/>
      <c r="I19" s="31"/>
      <c r="J19" s="60"/>
    </row>
    <row r="20" spans="1:13" ht="16.5" thickTop="1" thickBot="1" x14ac:dyDescent="0.3">
      <c r="A20" s="80" t="s">
        <v>94</v>
      </c>
      <c r="B20" s="81" t="s">
        <v>0</v>
      </c>
      <c r="C20" s="81" t="s">
        <v>1</v>
      </c>
      <c r="D20" s="81" t="s">
        <v>2</v>
      </c>
      <c r="E20" s="121" t="s">
        <v>3</v>
      </c>
      <c r="F20" s="121" t="s">
        <v>4</v>
      </c>
      <c r="G20" s="121" t="s">
        <v>5</v>
      </c>
      <c r="H20" s="121" t="s">
        <v>82</v>
      </c>
      <c r="I20" s="121" t="s">
        <v>96</v>
      </c>
      <c r="J20" s="121" t="s">
        <v>101</v>
      </c>
      <c r="K20" s="121" t="s">
        <v>127</v>
      </c>
      <c r="L20" s="121" t="s">
        <v>128</v>
      </c>
      <c r="M20" s="109" t="s">
        <v>6</v>
      </c>
    </row>
    <row r="21" spans="1:13" x14ac:dyDescent="0.25">
      <c r="A21" s="133" t="s">
        <v>131</v>
      </c>
      <c r="B21" s="87">
        <v>8</v>
      </c>
      <c r="C21" s="122">
        <v>6</v>
      </c>
      <c r="D21" s="122">
        <v>24</v>
      </c>
      <c r="E21" s="122">
        <v>139</v>
      </c>
      <c r="F21" s="122">
        <v>176</v>
      </c>
      <c r="G21" s="122">
        <v>292</v>
      </c>
      <c r="H21" s="122">
        <v>277</v>
      </c>
      <c r="I21" s="122">
        <v>372</v>
      </c>
      <c r="J21" s="122">
        <v>299</v>
      </c>
      <c r="K21" s="122">
        <v>37</v>
      </c>
      <c r="L21" s="122">
        <v>0</v>
      </c>
      <c r="M21" s="27">
        <f>SUM(B21:L21)</f>
        <v>1630</v>
      </c>
    </row>
    <row r="22" spans="1:13" x14ac:dyDescent="0.25">
      <c r="A22" s="118"/>
      <c r="B22" s="88"/>
      <c r="C22" s="88"/>
      <c r="D22" s="88"/>
      <c r="E22" s="88"/>
      <c r="F22" s="88"/>
      <c r="G22" s="88"/>
      <c r="H22" s="88"/>
      <c r="I22" s="88"/>
      <c r="J22" s="88"/>
      <c r="K22" s="88"/>
      <c r="L22" s="88"/>
      <c r="M22" s="3"/>
    </row>
    <row r="23" spans="1:13" ht="15.75" thickBot="1" x14ac:dyDescent="0.3">
      <c r="A23" s="133" t="s">
        <v>79</v>
      </c>
      <c r="B23" s="7">
        <v>2</v>
      </c>
      <c r="C23" s="7">
        <v>4</v>
      </c>
      <c r="D23" s="7">
        <v>5</v>
      </c>
      <c r="E23" s="7">
        <v>25</v>
      </c>
      <c r="F23" s="7">
        <v>32</v>
      </c>
      <c r="G23" s="7">
        <v>24</v>
      </c>
      <c r="H23" s="7">
        <v>32</v>
      </c>
      <c r="I23" s="7">
        <v>22</v>
      </c>
      <c r="J23" s="7">
        <v>19</v>
      </c>
      <c r="K23" s="7">
        <v>0</v>
      </c>
      <c r="L23" s="7">
        <v>0</v>
      </c>
      <c r="M23" s="27">
        <f>SUM(B23:L23)</f>
        <v>165</v>
      </c>
    </row>
    <row r="24" spans="1:13" ht="14.65" customHeight="1" x14ac:dyDescent="0.25">
      <c r="A24" s="136" t="s">
        <v>138</v>
      </c>
      <c r="B24" s="136"/>
      <c r="C24" s="136"/>
      <c r="D24" s="136"/>
      <c r="E24" s="136"/>
      <c r="F24" s="136"/>
      <c r="G24" s="136"/>
      <c r="H24" s="136"/>
      <c r="I24" s="136"/>
      <c r="J24" s="136"/>
      <c r="K24" s="136"/>
      <c r="L24" s="136"/>
      <c r="M24" s="136"/>
    </row>
    <row r="25" spans="1:13" ht="46.9" customHeight="1" x14ac:dyDescent="0.25">
      <c r="A25" s="137"/>
      <c r="B25" s="137"/>
      <c r="C25" s="137"/>
      <c r="D25" s="137"/>
      <c r="E25" s="137"/>
      <c r="F25" s="137"/>
      <c r="G25" s="137"/>
      <c r="H25" s="137"/>
      <c r="I25" s="137"/>
      <c r="J25" s="137"/>
      <c r="K25" s="137"/>
      <c r="L25" s="137"/>
      <c r="M25" s="137"/>
    </row>
    <row r="26" spans="1:13" ht="16.5" customHeight="1" x14ac:dyDescent="0.25">
      <c r="A26" s="142" t="s">
        <v>80</v>
      </c>
      <c r="B26" s="142"/>
      <c r="C26" s="142"/>
      <c r="D26" s="142"/>
      <c r="E26" s="142"/>
      <c r="F26" s="142"/>
      <c r="G26" s="142"/>
      <c r="H26" s="142"/>
      <c r="I26" s="78"/>
      <c r="J26" s="77"/>
      <c r="K26" s="77"/>
      <c r="M26" s="77"/>
    </row>
    <row r="27" spans="1:13" ht="14.65" customHeight="1" x14ac:dyDescent="0.25">
      <c r="A27" s="67"/>
      <c r="B27" s="67"/>
      <c r="C27" s="67"/>
      <c r="D27" s="67"/>
      <c r="E27" s="67"/>
      <c r="F27" s="67"/>
      <c r="G27" s="67"/>
      <c r="H27" s="67"/>
    </row>
  </sheetData>
  <mergeCells count="3">
    <mergeCell ref="A26:H26"/>
    <mergeCell ref="A1:J1"/>
    <mergeCell ref="A24:M2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E7F9-A4FD-4ADA-ADB2-E0FBDF1590C7}">
  <dimension ref="A1:H38"/>
  <sheetViews>
    <sheetView zoomScaleNormal="100" workbookViewId="0">
      <selection sqref="A1:F1"/>
    </sheetView>
  </sheetViews>
  <sheetFormatPr defaultRowHeight="15" x14ac:dyDescent="0.25"/>
  <cols>
    <col min="1" max="1" width="32.28515625" customWidth="1"/>
    <col min="2" max="4" width="15.7109375" customWidth="1"/>
    <col min="5" max="5" width="15.7109375" style="31" customWidth="1"/>
    <col min="6" max="6" width="16.5703125" customWidth="1"/>
  </cols>
  <sheetData>
    <row r="1" spans="1:8" ht="21.75" thickBot="1" x14ac:dyDescent="0.3">
      <c r="A1" s="146" t="s">
        <v>132</v>
      </c>
      <c r="B1" s="146"/>
      <c r="C1" s="146"/>
      <c r="D1" s="146"/>
      <c r="E1" s="146"/>
      <c r="F1" s="146"/>
      <c r="G1" s="47"/>
      <c r="H1" s="47"/>
    </row>
    <row r="2" spans="1:8" ht="15.75" thickBot="1" x14ac:dyDescent="0.3">
      <c r="A2" s="70" t="s">
        <v>85</v>
      </c>
      <c r="B2" s="68" t="s">
        <v>19</v>
      </c>
      <c r="C2" s="71" t="s">
        <v>83</v>
      </c>
      <c r="D2" s="72" t="s">
        <v>84</v>
      </c>
      <c r="E2" s="123" t="s">
        <v>97</v>
      </c>
      <c r="F2" s="73" t="s">
        <v>107</v>
      </c>
    </row>
    <row r="3" spans="1:8" x14ac:dyDescent="0.25">
      <c r="A3" s="74" t="s">
        <v>86</v>
      </c>
      <c r="B3" s="39">
        <v>0.35</v>
      </c>
      <c r="C3" s="53">
        <v>0.51</v>
      </c>
      <c r="D3" s="53">
        <v>0.73</v>
      </c>
      <c r="E3" s="53">
        <v>0.91</v>
      </c>
      <c r="F3" s="59">
        <v>1</v>
      </c>
    </row>
    <row r="4" spans="1:8" x14ac:dyDescent="0.25">
      <c r="A4" s="74" t="s">
        <v>87</v>
      </c>
      <c r="B4" s="54">
        <v>0.56999999999999995</v>
      </c>
      <c r="C4" s="54">
        <v>0.43</v>
      </c>
      <c r="D4" s="54">
        <v>0.21</v>
      </c>
      <c r="E4" s="54">
        <v>7.0000000000000007E-2</v>
      </c>
      <c r="F4" s="33">
        <v>0</v>
      </c>
    </row>
    <row r="5" spans="1:8" x14ac:dyDescent="0.25">
      <c r="A5" s="74" t="s">
        <v>88</v>
      </c>
      <c r="B5" s="37">
        <v>0.08</v>
      </c>
      <c r="C5" s="37">
        <v>7.0000000000000007E-2</v>
      </c>
      <c r="D5" s="37">
        <v>0.06</v>
      </c>
      <c r="E5" s="37">
        <v>0.02</v>
      </c>
      <c r="F5" s="34">
        <v>0</v>
      </c>
    </row>
    <row r="6" spans="1:8" ht="15.75" thickBot="1" x14ac:dyDescent="0.3">
      <c r="A6" s="75" t="s">
        <v>6</v>
      </c>
      <c r="B6" s="55">
        <v>1</v>
      </c>
      <c r="C6" s="55">
        <v>1</v>
      </c>
      <c r="D6" s="55">
        <v>1</v>
      </c>
      <c r="E6" s="55">
        <v>1</v>
      </c>
      <c r="F6" s="56">
        <v>1</v>
      </c>
    </row>
    <row r="7" spans="1:8" ht="15.75" thickBot="1" x14ac:dyDescent="0.3">
      <c r="A7" s="35"/>
      <c r="B7" s="36"/>
      <c r="C7" s="60"/>
      <c r="D7" s="31"/>
    </row>
    <row r="8" spans="1:8" ht="15.75" thickBot="1" x14ac:dyDescent="0.3">
      <c r="A8" s="48" t="s">
        <v>89</v>
      </c>
      <c r="B8" s="68" t="s">
        <v>19</v>
      </c>
      <c r="C8" s="71" t="s">
        <v>83</v>
      </c>
      <c r="D8" s="72" t="s">
        <v>84</v>
      </c>
      <c r="E8" s="123" t="s">
        <v>97</v>
      </c>
      <c r="F8" s="73" t="s">
        <v>107</v>
      </c>
    </row>
    <row r="9" spans="1:8" x14ac:dyDescent="0.25">
      <c r="A9" s="74" t="s">
        <v>67</v>
      </c>
      <c r="B9" s="37">
        <v>0.59</v>
      </c>
      <c r="C9" s="37">
        <v>0.41</v>
      </c>
      <c r="D9" s="37">
        <v>0.39</v>
      </c>
      <c r="E9" s="37">
        <v>0.38</v>
      </c>
      <c r="F9" s="34">
        <v>0.49</v>
      </c>
    </row>
    <row r="10" spans="1:8" x14ac:dyDescent="0.25">
      <c r="A10" s="74" t="s">
        <v>90</v>
      </c>
      <c r="B10" s="38">
        <v>0.37</v>
      </c>
      <c r="C10" s="38">
        <v>0.53</v>
      </c>
      <c r="D10" s="38">
        <v>0.56000000000000005</v>
      </c>
      <c r="E10" s="38">
        <v>0.59</v>
      </c>
      <c r="F10" s="58">
        <v>0.5</v>
      </c>
    </row>
    <row r="11" spans="1:8" x14ac:dyDescent="0.25">
      <c r="A11" s="74" t="s">
        <v>69</v>
      </c>
      <c r="B11" s="39">
        <v>0</v>
      </c>
      <c r="C11" s="39">
        <v>0.02</v>
      </c>
      <c r="D11" s="39">
        <v>0.02</v>
      </c>
      <c r="E11" s="39">
        <v>0.01</v>
      </c>
      <c r="F11" s="32">
        <v>0.01</v>
      </c>
    </row>
    <row r="12" spans="1:8" x14ac:dyDescent="0.25">
      <c r="A12" s="74" t="s">
        <v>91</v>
      </c>
      <c r="B12" s="38">
        <v>0.01</v>
      </c>
      <c r="C12" s="38">
        <v>0.01</v>
      </c>
      <c r="D12" s="38">
        <v>0.01</v>
      </c>
      <c r="E12" s="38">
        <v>0.01</v>
      </c>
      <c r="F12" s="58">
        <v>0</v>
      </c>
    </row>
    <row r="13" spans="1:8" x14ac:dyDescent="0.25">
      <c r="A13" s="74" t="s">
        <v>68</v>
      </c>
      <c r="B13" s="37">
        <v>0.01</v>
      </c>
      <c r="C13" s="37">
        <v>0.01</v>
      </c>
      <c r="D13" s="37">
        <v>0.01</v>
      </c>
      <c r="E13" s="37">
        <v>0</v>
      </c>
      <c r="F13" s="34">
        <v>0</v>
      </c>
    </row>
    <row r="14" spans="1:8" x14ac:dyDescent="0.25">
      <c r="A14" s="74" t="s">
        <v>70</v>
      </c>
      <c r="B14" s="38">
        <v>0.01</v>
      </c>
      <c r="C14" s="38">
        <v>0.02</v>
      </c>
      <c r="D14" s="38">
        <v>0</v>
      </c>
      <c r="E14" s="38">
        <v>0</v>
      </c>
      <c r="F14" s="58">
        <v>0</v>
      </c>
    </row>
    <row r="15" spans="1:8" x14ac:dyDescent="0.25">
      <c r="A15" s="74" t="s">
        <v>71</v>
      </c>
      <c r="B15" s="37">
        <v>0.01</v>
      </c>
      <c r="C15" s="37">
        <v>0.01</v>
      </c>
      <c r="D15" s="37">
        <v>0.01</v>
      </c>
      <c r="E15" s="37">
        <v>0</v>
      </c>
      <c r="F15" s="34">
        <v>0</v>
      </c>
    </row>
    <row r="16" spans="1:8" ht="15.75" thickBot="1" x14ac:dyDescent="0.3">
      <c r="A16" s="75" t="s">
        <v>6</v>
      </c>
      <c r="B16" s="55">
        <v>1</v>
      </c>
      <c r="C16" s="55">
        <v>1</v>
      </c>
      <c r="D16" s="55">
        <v>1</v>
      </c>
      <c r="E16" s="55">
        <v>1</v>
      </c>
      <c r="F16" s="56">
        <v>1</v>
      </c>
    </row>
    <row r="17" spans="1:5" ht="15.75" thickBot="1" x14ac:dyDescent="0.3">
      <c r="A17" s="35"/>
      <c r="B17" s="41"/>
      <c r="C17" s="60"/>
      <c r="D17" s="60"/>
    </row>
    <row r="18" spans="1:5" ht="30.75" thickBot="1" x14ac:dyDescent="0.3">
      <c r="A18" s="48" t="s">
        <v>72</v>
      </c>
      <c r="B18" s="49" t="s">
        <v>8</v>
      </c>
      <c r="C18" s="49" t="s">
        <v>9</v>
      </c>
      <c r="D18" s="49" t="s">
        <v>10</v>
      </c>
      <c r="E18" s="69" t="s">
        <v>11</v>
      </c>
    </row>
    <row r="19" spans="1:5" x14ac:dyDescent="0.25">
      <c r="A19" s="74" t="s">
        <v>67</v>
      </c>
      <c r="B19" s="39">
        <v>0.38</v>
      </c>
      <c r="C19" s="39">
        <v>0.67</v>
      </c>
      <c r="D19" s="39">
        <v>0.42</v>
      </c>
      <c r="E19" s="34">
        <v>0.4</v>
      </c>
    </row>
    <row r="20" spans="1:5" x14ac:dyDescent="0.25">
      <c r="A20" s="74" t="s">
        <v>90</v>
      </c>
      <c r="B20" s="40">
        <v>0.55000000000000004</v>
      </c>
      <c r="C20" s="40">
        <v>0.26</v>
      </c>
      <c r="D20" s="40">
        <v>0.54</v>
      </c>
      <c r="E20" s="58">
        <v>0.56999999999999995</v>
      </c>
    </row>
    <row r="21" spans="1:5" x14ac:dyDescent="0.25">
      <c r="A21" s="74" t="s">
        <v>69</v>
      </c>
      <c r="B21" s="37">
        <v>0.04</v>
      </c>
      <c r="C21" s="37">
        <v>0.01</v>
      </c>
      <c r="D21" s="37">
        <v>0.01</v>
      </c>
      <c r="E21" s="34">
        <v>0.01</v>
      </c>
    </row>
    <row r="22" spans="1:5" x14ac:dyDescent="0.25">
      <c r="A22" s="74" t="s">
        <v>91</v>
      </c>
      <c r="B22" s="38">
        <v>0.01</v>
      </c>
      <c r="C22" s="38">
        <v>0</v>
      </c>
      <c r="D22" s="38">
        <v>0.01</v>
      </c>
      <c r="E22" s="57">
        <v>0</v>
      </c>
    </row>
    <row r="23" spans="1:5" x14ac:dyDescent="0.25">
      <c r="A23" s="74" t="s">
        <v>68</v>
      </c>
      <c r="B23" s="39">
        <v>0.01</v>
      </c>
      <c r="C23" s="39">
        <v>0.03</v>
      </c>
      <c r="D23" s="39">
        <v>0</v>
      </c>
      <c r="E23" s="34">
        <v>0.01</v>
      </c>
    </row>
    <row r="24" spans="1:5" x14ac:dyDescent="0.25">
      <c r="A24" s="74" t="s">
        <v>70</v>
      </c>
      <c r="B24" s="38">
        <v>0</v>
      </c>
      <c r="C24" s="38">
        <v>0</v>
      </c>
      <c r="D24" s="38">
        <v>0.01</v>
      </c>
      <c r="E24" s="57">
        <v>0.01</v>
      </c>
    </row>
    <row r="25" spans="1:5" x14ac:dyDescent="0.25">
      <c r="A25" s="74" t="s">
        <v>71</v>
      </c>
      <c r="B25" s="37">
        <v>0.01</v>
      </c>
      <c r="C25" s="37">
        <v>0.04</v>
      </c>
      <c r="D25" s="37">
        <v>0</v>
      </c>
      <c r="E25" s="34">
        <v>0.01</v>
      </c>
    </row>
    <row r="26" spans="1:5" ht="15.75" thickBot="1" x14ac:dyDescent="0.3">
      <c r="A26" s="75" t="s">
        <v>6</v>
      </c>
      <c r="B26" s="55">
        <v>1</v>
      </c>
      <c r="C26" s="55">
        <v>1</v>
      </c>
      <c r="D26" s="55">
        <v>1</v>
      </c>
      <c r="E26" s="56">
        <v>1</v>
      </c>
    </row>
    <row r="27" spans="1:5" ht="15.75" thickBot="1" x14ac:dyDescent="0.3">
      <c r="A27" s="35"/>
      <c r="B27" s="41"/>
      <c r="C27" s="60"/>
      <c r="D27" s="60"/>
    </row>
    <row r="28" spans="1:5" ht="15.75" thickBot="1" x14ac:dyDescent="0.3">
      <c r="A28" s="48" t="s">
        <v>73</v>
      </c>
      <c r="B28" s="49" t="s">
        <v>74</v>
      </c>
      <c r="C28" s="49" t="s">
        <v>75</v>
      </c>
      <c r="D28" s="62" t="s">
        <v>88</v>
      </c>
      <c r="E28" s="42"/>
    </row>
    <row r="29" spans="1:5" x14ac:dyDescent="0.25">
      <c r="A29" s="74" t="s">
        <v>67</v>
      </c>
      <c r="B29" s="39">
        <v>0.49</v>
      </c>
      <c r="C29" s="39">
        <v>0.32</v>
      </c>
      <c r="D29" s="32">
        <v>0.28000000000000003</v>
      </c>
      <c r="E29" s="61"/>
    </row>
    <row r="30" spans="1:5" x14ac:dyDescent="0.25">
      <c r="A30" s="74" t="s">
        <v>90</v>
      </c>
      <c r="B30" s="40">
        <v>0.47</v>
      </c>
      <c r="C30" s="40">
        <v>0.63</v>
      </c>
      <c r="D30" s="57">
        <v>0.7</v>
      </c>
    </row>
    <row r="31" spans="1:5" x14ac:dyDescent="0.25">
      <c r="A31" s="74" t="s">
        <v>69</v>
      </c>
      <c r="B31" s="37">
        <v>0.02</v>
      </c>
      <c r="C31" s="37">
        <v>0.01</v>
      </c>
      <c r="D31" s="34">
        <v>0.01</v>
      </c>
    </row>
    <row r="32" spans="1:5" x14ac:dyDescent="0.25">
      <c r="A32" s="74" t="s">
        <v>91</v>
      </c>
      <c r="B32" s="38">
        <v>0.01</v>
      </c>
      <c r="C32" s="38">
        <v>0.01</v>
      </c>
      <c r="D32" s="58">
        <v>0</v>
      </c>
    </row>
    <row r="33" spans="1:6" x14ac:dyDescent="0.25">
      <c r="A33" s="74" t="s">
        <v>68</v>
      </c>
      <c r="B33" s="39">
        <v>0</v>
      </c>
      <c r="C33" s="39">
        <v>0.01</v>
      </c>
      <c r="D33" s="32">
        <v>0.01</v>
      </c>
    </row>
    <row r="34" spans="1:6" x14ac:dyDescent="0.25">
      <c r="A34" s="74" t="s">
        <v>70</v>
      </c>
      <c r="B34" s="38">
        <v>0.01</v>
      </c>
      <c r="C34" s="38">
        <v>0.01</v>
      </c>
      <c r="D34" s="58">
        <v>0</v>
      </c>
    </row>
    <row r="35" spans="1:6" x14ac:dyDescent="0.25">
      <c r="A35" s="74" t="s">
        <v>71</v>
      </c>
      <c r="B35" s="37">
        <v>0</v>
      </c>
      <c r="C35" s="37">
        <v>0.01</v>
      </c>
      <c r="D35" s="34">
        <v>0</v>
      </c>
    </row>
    <row r="36" spans="1:6" ht="15.75" thickBot="1" x14ac:dyDescent="0.3">
      <c r="A36" s="75" t="s">
        <v>6</v>
      </c>
      <c r="B36" s="55">
        <v>1</v>
      </c>
      <c r="C36" s="55">
        <v>1</v>
      </c>
      <c r="D36" s="56">
        <v>1</v>
      </c>
    </row>
    <row r="37" spans="1:6" ht="105" customHeight="1" x14ac:dyDescent="0.25">
      <c r="A37" s="137" t="s">
        <v>139</v>
      </c>
      <c r="B37" s="137"/>
      <c r="C37" s="137"/>
      <c r="D37" s="137"/>
      <c r="E37" s="137"/>
      <c r="F37" s="137"/>
    </row>
    <row r="38" spans="1:6" x14ac:dyDescent="0.25">
      <c r="A38" s="61" t="s">
        <v>80</v>
      </c>
      <c r="B38" s="61"/>
      <c r="C38" s="61"/>
      <c r="D38" s="61"/>
    </row>
  </sheetData>
  <mergeCells count="2">
    <mergeCell ref="A37:F37"/>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1 Event Count</vt:lpstr>
      <vt:lpstr>Table A1 Initial Enroll Part 1</vt:lpstr>
      <vt:lpstr>Table A1 Initial Enroll Part 2</vt:lpstr>
      <vt:lpstr>Table A2 Re-entries Part 1</vt:lpstr>
      <vt:lpstr>Table A2 Re-entries Part 2</vt:lpstr>
      <vt:lpstr>Table A3 Re-encounters</vt:lpstr>
      <vt:lpstr>Table A4 Disenrollment Reasons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SARAH</dc:creator>
  <cp:lastModifiedBy>MILLER, SARAH</cp:lastModifiedBy>
  <dcterms:created xsi:type="dcterms:W3CDTF">2022-06-14T18:52:21Z</dcterms:created>
  <dcterms:modified xsi:type="dcterms:W3CDTF">2022-12-19T15:13:06Z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2eef23d-2e95-4428-9a3c-2526d95b164a_Enabled">
    <vt:lpwstr>true</vt:lpwstr>
  </property>
  <property fmtid="{D5CDD505-2E9C-101B-9397-08002B2CF9AE}" pid="3" name="MSIP_Label_a2eef23d-2e95-4428-9a3c-2526d95b164a_SetDate">
    <vt:lpwstr>2022-06-14T19:33:49Z</vt:lpwstr>
  </property>
  <property fmtid="{D5CDD505-2E9C-101B-9397-08002B2CF9AE}" pid="4" name="MSIP_Label_a2eef23d-2e95-4428-9a3c-2526d95b164a_Method">
    <vt:lpwstr>Standard</vt:lpwstr>
  </property>
  <property fmtid="{D5CDD505-2E9C-101B-9397-08002B2CF9AE}" pid="5" name="MSIP_Label_a2eef23d-2e95-4428-9a3c-2526d95b164a_Name">
    <vt:lpwstr>For Official Use Only (FOUO)</vt:lpwstr>
  </property>
  <property fmtid="{D5CDD505-2E9C-101B-9397-08002B2CF9AE}" pid="6" name="MSIP_Label_a2eef23d-2e95-4428-9a3c-2526d95b164a_SiteId">
    <vt:lpwstr>3ccde76c-946d-4a12-bb7a-fc9d0842354a</vt:lpwstr>
  </property>
  <property fmtid="{D5CDD505-2E9C-101B-9397-08002B2CF9AE}" pid="7" name="MSIP_Label_a2eef23d-2e95-4428-9a3c-2526d95b164a_ActionId">
    <vt:lpwstr>8d67b285-4157-49f0-b7ef-4229c4f01225</vt:lpwstr>
  </property>
  <property fmtid="{D5CDD505-2E9C-101B-9397-08002B2CF9AE}" pid="8" name="MSIP_Label_a2eef23d-2e95-4428-9a3c-2526d95b164a_ContentBits">
    <vt:lpwstr>0</vt:lpwstr>
  </property>
</Properties>
</file>